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790" activeTab="5"/>
  </bookViews>
  <sheets>
    <sheet name="Příloha 1" sheetId="1" r:id="rId1"/>
    <sheet name="Příloha 2 " sheetId="2" r:id="rId2"/>
    <sheet name="Příloha 3" sheetId="3" r:id="rId3"/>
    <sheet name="Příloha 4" sheetId="4" r:id="rId4"/>
    <sheet name="Příloha 5" sheetId="5" r:id="rId5"/>
    <sheet name="Příloha 6" sheetId="6" r:id="rId6"/>
  </sheets>
  <definedNames>
    <definedName name="_xlnm.Print_Area" localSheetId="1">'Příloha 2 '!$A$1:$K$47</definedName>
  </definedNames>
  <calcPr fullCalcOnLoad="1"/>
</workbook>
</file>

<file path=xl/sharedStrings.xml><?xml version="1.0" encoding="utf-8"?>
<sst xmlns="http://schemas.openxmlformats.org/spreadsheetml/2006/main" count="255" uniqueCount="218">
  <si>
    <t>Rozpis   základní   dotace   NIV   na   NS - r. 2004</t>
  </si>
  <si>
    <t>dotace</t>
  </si>
  <si>
    <t>opravy</t>
  </si>
  <si>
    <t>ostat.</t>
  </si>
  <si>
    <t>celkem        v tis. Kč   rok 2004</t>
  </si>
  <si>
    <t>index 04/03</t>
  </si>
  <si>
    <t>a</t>
  </si>
  <si>
    <t xml:space="preserve">nákl. </t>
  </si>
  <si>
    <t>energ.</t>
  </si>
  <si>
    <t>mzdy</t>
  </si>
  <si>
    <t>poj.</t>
  </si>
  <si>
    <t>stip.</t>
  </si>
  <si>
    <t>odpisy</t>
  </si>
  <si>
    <t>údržba</t>
  </si>
  <si>
    <t>a civil</t>
  </si>
  <si>
    <t>Mariánská</t>
  </si>
  <si>
    <t>Počátky</t>
  </si>
  <si>
    <t>Černice</t>
  </si>
  <si>
    <t>Knihovna</t>
  </si>
  <si>
    <t>VIC</t>
  </si>
  <si>
    <t>Ex. c.</t>
  </si>
  <si>
    <t>CEG</t>
  </si>
  <si>
    <t>LERMO</t>
  </si>
  <si>
    <t>Výuka v t.</t>
  </si>
  <si>
    <t>Fakulta</t>
  </si>
  <si>
    <t>Děkanát</t>
  </si>
  <si>
    <t>Studij.odd.</t>
  </si>
  <si>
    <t>Věda a v.</t>
  </si>
  <si>
    <t>Zahr.odd.</t>
  </si>
  <si>
    <t>STPS</t>
  </si>
  <si>
    <t>bud Praha</t>
  </si>
  <si>
    <t>Dotace</t>
  </si>
  <si>
    <t>celkem</t>
  </si>
  <si>
    <t>Účetní středisko: F1</t>
  </si>
  <si>
    <t>v tis.Kč</t>
  </si>
  <si>
    <t>Plánované finanční výdaje</t>
  </si>
  <si>
    <t>Zdroje financování</t>
  </si>
  <si>
    <t>dotace z kap.333 SR</t>
  </si>
  <si>
    <t>dotace z jiných kap.SR</t>
  </si>
  <si>
    <t>zahraniční granty</t>
  </si>
  <si>
    <t>FRIM</t>
  </si>
  <si>
    <t>dary</t>
  </si>
  <si>
    <t>e) ostatní SZNN a SW celkem</t>
  </si>
  <si>
    <t>Plánované finanční výdaje celkem :</t>
  </si>
  <si>
    <t>x)  rozepsat jmenovitě v příloze</t>
  </si>
  <si>
    <r>
      <t xml:space="preserve">b) nákup SZNN v hodnotě nad 1 mil. Kč </t>
    </r>
    <r>
      <rPr>
        <b/>
        <sz val="10"/>
        <rFont val="Arial CE"/>
        <family val="2"/>
      </rPr>
      <t xml:space="preserve">  x</t>
    </r>
    <r>
      <rPr>
        <sz val="10"/>
        <rFont val="Arial CE"/>
        <family val="2"/>
      </rPr>
      <t>)</t>
    </r>
  </si>
  <si>
    <r>
      <t xml:space="preserve">c) nákup SW nad 1 mil. Kč                      </t>
    </r>
    <r>
      <rPr>
        <b/>
        <sz val="10"/>
        <rFont val="Arial CE"/>
        <family val="2"/>
      </rPr>
      <t xml:space="preserve"> x</t>
    </r>
    <r>
      <rPr>
        <sz val="10"/>
        <rFont val="Arial CE"/>
        <family val="0"/>
      </rPr>
      <t xml:space="preserve">)    </t>
    </r>
  </si>
  <si>
    <r>
      <t xml:space="preserve">d) nákup motorových vozidel                    </t>
    </r>
    <r>
      <rPr>
        <b/>
        <sz val="10"/>
        <rFont val="Arial CE"/>
        <family val="2"/>
      </rPr>
      <t>x</t>
    </r>
    <r>
      <rPr>
        <sz val="10"/>
        <rFont val="Arial CE"/>
        <family val="0"/>
      </rPr>
      <t>)</t>
    </r>
  </si>
  <si>
    <t>příloha č. 3</t>
  </si>
  <si>
    <t>Fakulta/součást: F1</t>
  </si>
  <si>
    <t>Investiční akce připravené nebo pokračující v realizaci v r. 2004 (novostavby,modernizace,rekonstrukce)</t>
  </si>
  <si>
    <t>Číslo.</t>
  </si>
  <si>
    <t xml:space="preserve">  Popis akce</t>
  </si>
  <si>
    <t>Realizace</t>
  </si>
  <si>
    <t>Náklad</t>
  </si>
  <si>
    <t>Objem</t>
  </si>
  <si>
    <t>Předpoklad zdroje financování</t>
  </si>
  <si>
    <t>od</t>
  </si>
  <si>
    <t>do</t>
  </si>
  <si>
    <t>v r. 2004</t>
  </si>
  <si>
    <t>SR-SD</t>
  </si>
  <si>
    <t>Vlastní zdroje</t>
  </si>
  <si>
    <t>INV</t>
  </si>
  <si>
    <t>NIV</t>
  </si>
  <si>
    <t>příloha č. 4</t>
  </si>
  <si>
    <t>Návrh rozpočtu investic SZNN na rok : 2004</t>
  </si>
  <si>
    <t>x</t>
  </si>
  <si>
    <t xml:space="preserve">   zatěžovací stroj NS 11220</t>
  </si>
  <si>
    <t>porozimetr     NS 11132</t>
  </si>
  <si>
    <t>osobní vozidlo SUPERB</t>
  </si>
  <si>
    <t xml:space="preserve">ing. Jaroslav Pavlík </t>
  </si>
  <si>
    <t xml:space="preserve">                  dif. term. analýza</t>
  </si>
  <si>
    <t>1.</t>
  </si>
  <si>
    <t>Požární zabezpečení bud.A,B,C,D</t>
  </si>
  <si>
    <t>2004</t>
  </si>
  <si>
    <t>2006</t>
  </si>
  <si>
    <t>2.</t>
  </si>
  <si>
    <t>Patrové rozvody budova B</t>
  </si>
  <si>
    <t>3.</t>
  </si>
  <si>
    <t>Výměník budova A</t>
  </si>
  <si>
    <t>4.</t>
  </si>
  <si>
    <t>Hlavní rozvaděč budova D</t>
  </si>
  <si>
    <t>Podklady pro sestavení rozpočtu kateder a středisek - r. 2004</t>
  </si>
  <si>
    <t>katedra</t>
  </si>
  <si>
    <t>zůstatek limitů z r.2003</t>
  </si>
  <si>
    <t>podíl na</t>
  </si>
  <si>
    <t>náklady telefonní</t>
  </si>
  <si>
    <t>příspěvek na</t>
  </si>
  <si>
    <t>úspěšnost DSP</t>
  </si>
  <si>
    <t>příspěvek</t>
  </si>
  <si>
    <t>účelová dotace</t>
  </si>
  <si>
    <t>základní dotaci</t>
  </si>
  <si>
    <t>ústředny ČVUT</t>
  </si>
  <si>
    <t>doktorandy (stip.)</t>
  </si>
  <si>
    <t>proděkanům</t>
  </si>
  <si>
    <t>nájmy+materiál</t>
  </si>
  <si>
    <t>5 271</t>
  </si>
  <si>
    <t>72 960</t>
  </si>
  <si>
    <t>20 000</t>
  </si>
  <si>
    <t>22 540</t>
  </si>
  <si>
    <t>36 480</t>
  </si>
  <si>
    <t>14 000</t>
  </si>
  <si>
    <t>18 240</t>
  </si>
  <si>
    <t>- 796</t>
  </si>
  <si>
    <t>25 080</t>
  </si>
  <si>
    <t>32 438</t>
  </si>
  <si>
    <t>13 680</t>
  </si>
  <si>
    <t>16 000</t>
  </si>
  <si>
    <t>2 264</t>
  </si>
  <si>
    <t>34 200</t>
  </si>
  <si>
    <t>18 000</t>
  </si>
  <si>
    <t>64</t>
  </si>
  <si>
    <t>31 920</t>
  </si>
  <si>
    <t>10 000</t>
  </si>
  <si>
    <t>3 077</t>
  </si>
  <si>
    <t>120 840</t>
  </si>
  <si>
    <t>28 000</t>
  </si>
  <si>
    <t>5 606</t>
  </si>
  <si>
    <t>38 760</t>
  </si>
  <si>
    <t>- 31 272</t>
  </si>
  <si>
    <t>61 560</t>
  </si>
  <si>
    <t>48 000</t>
  </si>
  <si>
    <t>- 1 224</t>
  </si>
  <si>
    <t>11 400</t>
  </si>
  <si>
    <t>- 9 683</t>
  </si>
  <si>
    <t>43 320</t>
  </si>
  <si>
    <t>26 000</t>
  </si>
  <si>
    <t>20 550</t>
  </si>
  <si>
    <t>52 440</t>
  </si>
  <si>
    <t>- 14 376</t>
  </si>
  <si>
    <t xml:space="preserve"> 100 320</t>
  </si>
  <si>
    <t>62 000</t>
  </si>
  <si>
    <t>- 83 452</t>
  </si>
  <si>
    <t>44 000</t>
  </si>
  <si>
    <t>- 23 203</t>
  </si>
  <si>
    <t>47 880</t>
  </si>
  <si>
    <t>- 31 863</t>
  </si>
  <si>
    <t xml:space="preserve"> 59 280</t>
  </si>
  <si>
    <t>4 035</t>
  </si>
  <si>
    <t>57 000</t>
  </si>
  <si>
    <t>15 960</t>
  </si>
  <si>
    <t>6 000</t>
  </si>
  <si>
    <t>- 4 088</t>
  </si>
  <si>
    <t>41 040</t>
  </si>
  <si>
    <t>122 005</t>
  </si>
  <si>
    <t>32 000</t>
  </si>
  <si>
    <t>4 961</t>
  </si>
  <si>
    <t xml:space="preserve"> 52 440</t>
  </si>
  <si>
    <t>856</t>
  </si>
  <si>
    <t>- 6 884</t>
  </si>
  <si>
    <t>27 360</t>
  </si>
  <si>
    <t>8 000</t>
  </si>
  <si>
    <t>11</t>
  </si>
  <si>
    <t>45 600</t>
  </si>
  <si>
    <t>22 000</t>
  </si>
  <si>
    <t>63 840</t>
  </si>
  <si>
    <t>40 000</t>
  </si>
  <si>
    <t>618 000</t>
  </si>
  <si>
    <t>Pozn.: - překročení, + nedočerpání</t>
  </si>
  <si>
    <t>příloha č. 2</t>
  </si>
  <si>
    <t>příloha č. 5</t>
  </si>
  <si>
    <t>Návrh rozpočtu na rok : 2004</t>
  </si>
  <si>
    <t>Účetní středisko: Fakulta stavební</t>
  </si>
  <si>
    <t>č.řádku</t>
  </si>
  <si>
    <t>Výkaz zisků a ztráty od 2003</t>
  </si>
  <si>
    <t>HČ</t>
  </si>
  <si>
    <t>DČ</t>
  </si>
  <si>
    <t>Celkem</t>
  </si>
  <si>
    <t>A.I.       Spotřebované nákupy celkem</t>
  </si>
  <si>
    <t>6.</t>
  </si>
  <si>
    <t>A.II.      Služby celkem</t>
  </si>
  <si>
    <t>11.</t>
  </si>
  <si>
    <t>A.III.     Osobní náklady celkem</t>
  </si>
  <si>
    <t>17.</t>
  </si>
  <si>
    <t>A.IV.     Daně a poplatky celkem</t>
  </si>
  <si>
    <t>21.</t>
  </si>
  <si>
    <t>A.V.      Ostatní náklady celkem</t>
  </si>
  <si>
    <t>30.</t>
  </si>
  <si>
    <t>A.VI.     Odp., prod.maj.,tvor.rezerv a opr.pol.celkem</t>
  </si>
  <si>
    <t>37.</t>
  </si>
  <si>
    <t xml:space="preserve">A.VII.    Poskytnuté příspěvky celkem </t>
  </si>
  <si>
    <t>42.</t>
  </si>
  <si>
    <t>A.         Náklady celkem</t>
  </si>
  <si>
    <t>43.</t>
  </si>
  <si>
    <t>B.I.       Tržby za vlastní výkony a za zboží celkem</t>
  </si>
  <si>
    <t>47.</t>
  </si>
  <si>
    <t>B.II.       Změna stavu vnitroorganizačních zásob celkem</t>
  </si>
  <si>
    <t>52.</t>
  </si>
  <si>
    <t>B.III.      Aktivace celkem</t>
  </si>
  <si>
    <t>57.</t>
  </si>
  <si>
    <t>B.IV.     Ostatní výnosy celkem</t>
  </si>
  <si>
    <t>65.</t>
  </si>
  <si>
    <t>B.V.      Tržby z prodeje maj., zúčt. rez.a opr. pol. celkem</t>
  </si>
  <si>
    <t/>
  </si>
  <si>
    <t>73.</t>
  </si>
  <si>
    <t>B.VI.     Přijaté příspěvky celkem</t>
  </si>
  <si>
    <t>77.</t>
  </si>
  <si>
    <t>B.VII.     Provozní dotace celkem</t>
  </si>
  <si>
    <t>79.</t>
  </si>
  <si>
    <t>B.          Výnosy celkem</t>
  </si>
  <si>
    <t>80.</t>
  </si>
  <si>
    <t>C.          Výsledek hospodaření před zdaněním</t>
  </si>
  <si>
    <t>I. Náklady nepokryté příjmy a výnosy HČ</t>
  </si>
  <si>
    <t>II.Výnosy DČ plánované k pokrytí nákladů HČ</t>
  </si>
  <si>
    <t>Pozn.: Náplň jednotlivých řádků je uvedena v příloze č.3a</t>
  </si>
  <si>
    <t>Vypracoval :</t>
  </si>
  <si>
    <t>ing. Jar. Pavlík</t>
  </si>
  <si>
    <t>Datum 5.4.2004</t>
  </si>
  <si>
    <t>vč. přečerp. telefonů</t>
  </si>
  <si>
    <t>příloha 1</t>
  </si>
  <si>
    <t>Rozpis dotace NIV r. 2004 - NS 11210 - 11230</t>
  </si>
  <si>
    <t>NS</t>
  </si>
  <si>
    <t>limit     podle počtu prac.</t>
  </si>
  <si>
    <t>telef.       linky</t>
  </si>
  <si>
    <t>doktorandi</t>
  </si>
  <si>
    <t>celkem      tis. Kč</t>
  </si>
  <si>
    <t>-</t>
  </si>
  <si>
    <t>příloha č. 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</si>
</sst>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</numFmts>
  <fonts count="23">
    <font>
      <sz val="10"/>
      <name val="Arial CE"/>
      <family val="0"/>
    </font>
    <font>
      <i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Times New Roman CE"/>
      <family val="1"/>
    </font>
    <font>
      <sz val="16"/>
      <name val="Times New Roman CE"/>
      <family val="1"/>
    </font>
    <font>
      <b/>
      <sz val="12"/>
      <name val="Times New Roman CE"/>
      <family val="1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Arial"/>
      <family val="2"/>
    </font>
    <font>
      <b/>
      <sz val="8"/>
      <name val="Arial CE"/>
      <family val="2"/>
    </font>
    <font>
      <u val="single"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64" fontId="6" fillId="0" borderId="1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0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3" fontId="0" fillId="3" borderId="16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3" fontId="0" fillId="3" borderId="11" xfId="0" applyNumberForma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3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3" fontId="15" fillId="0" borderId="27" xfId="0" applyNumberFormat="1" applyFont="1" applyFill="1" applyBorder="1" applyAlignment="1">
      <alignment horizontal="right"/>
    </xf>
    <xf numFmtId="49" fontId="15" fillId="0" borderId="27" xfId="0" applyNumberFormat="1" applyFont="1" applyFill="1" applyBorder="1" applyAlignment="1">
      <alignment horizontal="right"/>
    </xf>
    <xf numFmtId="0" fontId="15" fillId="0" borderId="28" xfId="0" applyFont="1" applyFill="1" applyBorder="1" applyAlignment="1">
      <alignment horizontal="center"/>
    </xf>
    <xf numFmtId="3" fontId="15" fillId="0" borderId="28" xfId="0" applyNumberFormat="1" applyFont="1" applyFill="1" applyBorder="1" applyAlignment="1">
      <alignment horizontal="right"/>
    </xf>
    <xf numFmtId="0" fontId="16" fillId="0" borderId="29" xfId="0" applyFont="1" applyFill="1" applyBorder="1" applyAlignment="1">
      <alignment horizontal="center"/>
    </xf>
    <xf numFmtId="3" fontId="16" fillId="0" borderId="29" xfId="0" applyNumberFormat="1" applyFont="1" applyFill="1" applyBorder="1" applyAlignment="1">
      <alignment horizontal="right"/>
    </xf>
    <xf numFmtId="3" fontId="16" fillId="0" borderId="26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right" vertical="top"/>
      <protection locked="0"/>
    </xf>
    <xf numFmtId="0" fontId="18" fillId="0" borderId="0" xfId="0" applyFont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0" fontId="19" fillId="0" borderId="30" xfId="0" applyFont="1" applyBorder="1" applyAlignment="1" applyProtection="1">
      <alignment horizontal="center" vertical="top"/>
      <protection locked="0"/>
    </xf>
    <xf numFmtId="0" fontId="19" fillId="0" borderId="31" xfId="0" applyFont="1" applyBorder="1" applyAlignment="1" applyProtection="1">
      <alignment/>
      <protection locked="0"/>
    </xf>
    <xf numFmtId="3" fontId="19" fillId="0" borderId="31" xfId="0" applyNumberFormat="1" applyFont="1" applyBorder="1" applyAlignment="1" applyProtection="1">
      <alignment horizontal="center"/>
      <protection locked="0"/>
    </xf>
    <xf numFmtId="3" fontId="19" fillId="0" borderId="32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33" xfId="0" applyFont="1" applyBorder="1" applyAlignment="1" applyProtection="1">
      <alignment horizontal="center" vertical="top"/>
      <protection locked="0"/>
    </xf>
    <xf numFmtId="0" fontId="18" fillId="0" borderId="21" xfId="0" applyFont="1" applyFill="1" applyBorder="1" applyAlignment="1" applyProtection="1">
      <alignment/>
      <protection locked="0"/>
    </xf>
    <xf numFmtId="3" fontId="18" fillId="0" borderId="34" xfId="0" applyNumberFormat="1" applyFont="1" applyFill="1" applyBorder="1" applyAlignment="1" applyProtection="1">
      <alignment horizontal="right"/>
      <protection locked="0"/>
    </xf>
    <xf numFmtId="3" fontId="18" fillId="0" borderId="19" xfId="0" applyNumberFormat="1" applyFont="1" applyFill="1" applyBorder="1" applyAlignment="1" applyProtection="1">
      <alignment horizontal="right"/>
      <protection locked="0"/>
    </xf>
    <xf numFmtId="0" fontId="18" fillId="0" borderId="22" xfId="0" applyFont="1" applyFill="1" applyBorder="1" applyAlignment="1" applyProtection="1">
      <alignment/>
      <protection locked="0"/>
    </xf>
    <xf numFmtId="3" fontId="18" fillId="0" borderId="7" xfId="0" applyNumberFormat="1" applyFont="1" applyFill="1" applyBorder="1" applyAlignment="1" applyProtection="1">
      <alignment horizontal="right"/>
      <protection locked="0"/>
    </xf>
    <xf numFmtId="3" fontId="18" fillId="0" borderId="35" xfId="0" applyNumberFormat="1" applyFont="1" applyFill="1" applyBorder="1" applyAlignment="1" applyProtection="1">
      <alignment horizontal="right"/>
      <protection locked="0"/>
    </xf>
    <xf numFmtId="0" fontId="19" fillId="4" borderId="22" xfId="0" applyFont="1" applyFill="1" applyBorder="1" applyAlignment="1" applyProtection="1">
      <alignment/>
      <protection locked="0"/>
    </xf>
    <xf numFmtId="3" fontId="19" fillId="4" borderId="7" xfId="0" applyNumberFormat="1" applyFont="1" applyFill="1" applyBorder="1" applyAlignment="1" applyProtection="1">
      <alignment horizontal="right"/>
      <protection locked="0"/>
    </xf>
    <xf numFmtId="3" fontId="19" fillId="4" borderId="20" xfId="0" applyNumberFormat="1" applyFont="1" applyFill="1" applyBorder="1" applyAlignment="1" applyProtection="1">
      <alignment horizontal="right"/>
      <protection locked="0"/>
    </xf>
    <xf numFmtId="3" fontId="18" fillId="0" borderId="2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19" fillId="5" borderId="22" xfId="0" applyFont="1" applyFill="1" applyBorder="1" applyAlignment="1" applyProtection="1">
      <alignment/>
      <protection locked="0"/>
    </xf>
    <xf numFmtId="3" fontId="19" fillId="5" borderId="7" xfId="0" applyNumberFormat="1" applyFont="1" applyFill="1" applyBorder="1" applyAlignment="1" applyProtection="1">
      <alignment horizontal="right"/>
      <protection locked="0"/>
    </xf>
    <xf numFmtId="3" fontId="19" fillId="5" borderId="20" xfId="0" applyNumberFormat="1" applyFont="1" applyFill="1" applyBorder="1" applyAlignment="1" applyProtection="1">
      <alignment horizontal="right"/>
      <protection locked="0"/>
    </xf>
    <xf numFmtId="0" fontId="19" fillId="0" borderId="33" xfId="0" applyFont="1" applyFill="1" applyBorder="1" applyAlignment="1" applyProtection="1">
      <alignment horizontal="center" vertical="top"/>
      <protection locked="0"/>
    </xf>
    <xf numFmtId="0" fontId="19" fillId="0" borderId="22" xfId="0" applyFont="1" applyFill="1" applyBorder="1" applyAlignment="1" applyProtection="1">
      <alignment/>
      <protection locked="0"/>
    </xf>
    <xf numFmtId="3" fontId="19" fillId="0" borderId="7" xfId="0" applyNumberFormat="1" applyFont="1" applyFill="1" applyBorder="1" applyAlignment="1" applyProtection="1">
      <alignment horizontal="right"/>
      <protection locked="0"/>
    </xf>
    <xf numFmtId="3" fontId="19" fillId="0" borderId="2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/>
      <protection locked="0"/>
    </xf>
    <xf numFmtId="0" fontId="18" fillId="0" borderId="22" xfId="0" applyFont="1" applyBorder="1" applyAlignment="1" applyProtection="1">
      <alignment/>
      <protection locked="0"/>
    </xf>
    <xf numFmtId="3" fontId="18" fillId="0" borderId="7" xfId="0" applyNumberFormat="1" applyFont="1" applyBorder="1" applyAlignment="1" applyProtection="1">
      <alignment horizontal="right"/>
      <protection locked="0"/>
    </xf>
    <xf numFmtId="3" fontId="18" fillId="0" borderId="7" xfId="0" applyNumberFormat="1" applyFont="1" applyBorder="1" applyAlignment="1" applyProtection="1">
      <alignment horizontal="center"/>
      <protection locked="0"/>
    </xf>
    <xf numFmtId="3" fontId="18" fillId="0" borderId="20" xfId="0" applyNumberFormat="1" applyFont="1" applyBorder="1" applyAlignment="1" applyProtection="1">
      <alignment horizontal="right"/>
      <protection locked="0"/>
    </xf>
    <xf numFmtId="0" fontId="19" fillId="0" borderId="36" xfId="0" applyFont="1" applyBorder="1" applyAlignment="1" applyProtection="1">
      <alignment horizontal="center" vertical="top"/>
      <protection locked="0"/>
    </xf>
    <xf numFmtId="0" fontId="18" fillId="0" borderId="23" xfId="0" applyFont="1" applyBorder="1" applyAlignment="1" applyProtection="1">
      <alignment/>
      <protection locked="0"/>
    </xf>
    <xf numFmtId="3" fontId="18" fillId="0" borderId="8" xfId="0" applyNumberFormat="1" applyFont="1" applyBorder="1" applyAlignment="1" applyProtection="1">
      <alignment horizontal="center"/>
      <protection locked="0"/>
    </xf>
    <xf numFmtId="3" fontId="18" fillId="0" borderId="8" xfId="0" applyNumberFormat="1" applyFont="1" applyBorder="1" applyAlignment="1" applyProtection="1">
      <alignment horizontal="right"/>
      <protection locked="0"/>
    </xf>
    <xf numFmtId="3" fontId="18" fillId="0" borderId="10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3" fontId="6" fillId="0" borderId="37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0" fontId="0" fillId="0" borderId="8" xfId="0" applyBorder="1" applyAlignment="1">
      <alignment/>
    </xf>
    <xf numFmtId="3" fontId="6" fillId="0" borderId="39" xfId="0" applyNumberFormat="1" applyFont="1" applyBorder="1" applyAlignment="1">
      <alignment/>
    </xf>
    <xf numFmtId="0" fontId="0" fillId="0" borderId="8" xfId="0" applyBorder="1" applyAlignment="1">
      <alignment horizontal="right"/>
    </xf>
    <xf numFmtId="0" fontId="6" fillId="2" borderId="30" xfId="0" applyFont="1" applyFill="1" applyBorder="1" applyAlignment="1">
      <alignment horizontal="center"/>
    </xf>
    <xf numFmtId="0" fontId="0" fillId="2" borderId="34" xfId="0" applyFill="1" applyBorder="1" applyAlignment="1">
      <alignment/>
    </xf>
    <xf numFmtId="3" fontId="6" fillId="2" borderId="37" xfId="0" applyNumberFormat="1" applyFont="1" applyFill="1" applyBorder="1" applyAlignment="1">
      <alignment/>
    </xf>
    <xf numFmtId="164" fontId="6" fillId="2" borderId="19" xfId="0" applyNumberFormat="1" applyFont="1" applyFill="1" applyBorder="1" applyAlignment="1">
      <alignment/>
    </xf>
    <xf numFmtId="0" fontId="6" fillId="2" borderId="38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3" fontId="6" fillId="2" borderId="39" xfId="0" applyNumberFormat="1" applyFont="1" applyFill="1" applyBorder="1" applyAlignment="1">
      <alignment/>
    </xf>
    <xf numFmtId="164" fontId="6" fillId="2" borderId="10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3" fontId="0" fillId="0" borderId="34" xfId="0" applyNumberFormat="1" applyBorder="1" applyAlignment="1">
      <alignment/>
    </xf>
    <xf numFmtId="3" fontId="6" fillId="0" borderId="39" xfId="0" applyNumberFormat="1" applyFont="1" applyBorder="1" applyAlignment="1">
      <alignment horizontal="right"/>
    </xf>
    <xf numFmtId="0" fontId="0" fillId="2" borderId="3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0" borderId="40" xfId="0" applyFont="1" applyBorder="1" applyAlignment="1">
      <alignment/>
    </xf>
    <xf numFmtId="0" fontId="0" fillId="0" borderId="40" xfId="0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21" fillId="0" borderId="38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0" xfId="0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/>
    </xf>
    <xf numFmtId="3" fontId="2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51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horizontal="right"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2" sqref="H2"/>
    </sheetView>
  </sheetViews>
  <sheetFormatPr defaultColWidth="9.00390625" defaultRowHeight="12.75"/>
  <cols>
    <col min="2" max="2" width="19.25390625" style="0" customWidth="1"/>
    <col min="3" max="3" width="14.375" style="0" customWidth="1"/>
    <col min="4" max="4" width="14.875" style="0" customWidth="1"/>
    <col min="5" max="6" width="14.75390625" style="0" customWidth="1"/>
    <col min="7" max="7" width="15.625" style="0" customWidth="1"/>
    <col min="8" max="8" width="14.75390625" style="0" customWidth="1"/>
    <col min="9" max="9" width="14.25390625" style="0" customWidth="1"/>
  </cols>
  <sheetData>
    <row r="1" spans="1:9" ht="15">
      <c r="A1" s="73" t="s">
        <v>82</v>
      </c>
      <c r="B1" s="73"/>
      <c r="C1" s="73"/>
      <c r="D1" s="73"/>
      <c r="E1" s="74"/>
      <c r="F1" s="74"/>
      <c r="G1" s="74"/>
      <c r="H1" s="74"/>
      <c r="I1" s="62" t="s">
        <v>209</v>
      </c>
    </row>
    <row r="2" spans="1:8" ht="13.5" thickBot="1">
      <c r="A2" s="74"/>
      <c r="B2" s="74"/>
      <c r="C2" s="74"/>
      <c r="D2" s="74"/>
      <c r="E2" s="74"/>
      <c r="F2" s="74"/>
      <c r="G2" s="74"/>
      <c r="H2" s="74"/>
    </row>
    <row r="3" spans="1:9" ht="12.75">
      <c r="A3" s="184" t="s">
        <v>83</v>
      </c>
      <c r="B3" s="75" t="s">
        <v>84</v>
      </c>
      <c r="C3" s="75" t="s">
        <v>85</v>
      </c>
      <c r="D3" s="75" t="s">
        <v>86</v>
      </c>
      <c r="E3" s="75" t="s">
        <v>87</v>
      </c>
      <c r="F3" s="184" t="s">
        <v>88</v>
      </c>
      <c r="G3" s="75" t="s">
        <v>89</v>
      </c>
      <c r="H3" s="75" t="s">
        <v>90</v>
      </c>
      <c r="I3" s="184" t="s">
        <v>32</v>
      </c>
    </row>
    <row r="4" spans="1:9" ht="13.5" thickBot="1">
      <c r="A4" s="185"/>
      <c r="B4" s="76" t="s">
        <v>208</v>
      </c>
      <c r="C4" s="76" t="s">
        <v>91</v>
      </c>
      <c r="D4" s="76" t="s">
        <v>92</v>
      </c>
      <c r="E4" s="76" t="s">
        <v>93</v>
      </c>
      <c r="F4" s="185"/>
      <c r="G4" s="76" t="s">
        <v>94</v>
      </c>
      <c r="H4" s="76" t="s">
        <v>95</v>
      </c>
      <c r="I4" s="185"/>
    </row>
    <row r="5" spans="1:9" ht="13.5" thickBot="1">
      <c r="A5" s="77">
        <v>11101</v>
      </c>
      <c r="B5" s="78" t="s">
        <v>96</v>
      </c>
      <c r="C5" s="78">
        <v>344767</v>
      </c>
      <c r="D5" s="78" t="s">
        <v>97</v>
      </c>
      <c r="E5" s="78" t="s">
        <v>98</v>
      </c>
      <c r="F5" s="78"/>
      <c r="G5" s="79"/>
      <c r="H5" s="78"/>
      <c r="I5" s="78">
        <f aca="true" t="shared" si="0" ref="I5:I31">B5+C5+D5+E5+F5+G5+H5</f>
        <v>442998</v>
      </c>
    </row>
    <row r="6" spans="1:9" ht="14.25" thickBot="1" thickTop="1">
      <c r="A6" s="80">
        <v>11102</v>
      </c>
      <c r="B6" s="81" t="s">
        <v>99</v>
      </c>
      <c r="C6" s="81">
        <v>130392</v>
      </c>
      <c r="D6" s="81" t="s">
        <v>100</v>
      </c>
      <c r="E6" s="81" t="s">
        <v>101</v>
      </c>
      <c r="F6" s="81">
        <v>43000</v>
      </c>
      <c r="G6" s="81"/>
      <c r="H6" s="81"/>
      <c r="I6" s="81">
        <f t="shared" si="0"/>
        <v>246412</v>
      </c>
    </row>
    <row r="7" spans="1:9" ht="14.25" thickBot="1" thickTop="1">
      <c r="A7" s="80">
        <v>11103</v>
      </c>
      <c r="B7" s="81"/>
      <c r="C7" s="81">
        <v>128182</v>
      </c>
      <c r="D7" s="81" t="s">
        <v>102</v>
      </c>
      <c r="E7" s="81"/>
      <c r="F7" s="81"/>
      <c r="G7" s="81"/>
      <c r="H7" s="81">
        <v>900000</v>
      </c>
      <c r="I7" s="81">
        <f t="shared" si="0"/>
        <v>1046422</v>
      </c>
    </row>
    <row r="8" spans="1:9" ht="14.25" thickBot="1" thickTop="1">
      <c r="A8" s="80">
        <v>11104</v>
      </c>
      <c r="B8" s="81" t="s">
        <v>103</v>
      </c>
      <c r="C8" s="81">
        <v>132603</v>
      </c>
      <c r="D8" s="81" t="s">
        <v>104</v>
      </c>
      <c r="E8" s="81"/>
      <c r="F8" s="81"/>
      <c r="G8" s="81"/>
      <c r="H8" s="81"/>
      <c r="I8" s="81">
        <f t="shared" si="0"/>
        <v>156887</v>
      </c>
    </row>
    <row r="9" spans="1:9" ht="14.25" thickBot="1" thickTop="1">
      <c r="A9" s="80">
        <v>11105</v>
      </c>
      <c r="B9" s="81" t="s">
        <v>105</v>
      </c>
      <c r="C9" s="81">
        <v>114922</v>
      </c>
      <c r="D9" s="81" t="s">
        <v>106</v>
      </c>
      <c r="E9" s="81" t="s">
        <v>107</v>
      </c>
      <c r="F9" s="81"/>
      <c r="G9" s="81"/>
      <c r="H9" s="81"/>
      <c r="I9" s="81">
        <f t="shared" si="0"/>
        <v>177040</v>
      </c>
    </row>
    <row r="10" spans="1:9" ht="14.25" thickBot="1" thickTop="1">
      <c r="A10" s="80">
        <v>11122</v>
      </c>
      <c r="B10" s="81" t="s">
        <v>108</v>
      </c>
      <c r="C10" s="81">
        <v>92822</v>
      </c>
      <c r="D10" s="81" t="s">
        <v>109</v>
      </c>
      <c r="E10" s="81" t="s">
        <v>110</v>
      </c>
      <c r="F10" s="81"/>
      <c r="G10" s="81"/>
      <c r="H10" s="81"/>
      <c r="I10" s="81">
        <f t="shared" si="0"/>
        <v>147286</v>
      </c>
    </row>
    <row r="11" spans="1:9" ht="14.25" thickBot="1" thickTop="1">
      <c r="A11" s="80">
        <v>11123</v>
      </c>
      <c r="B11" s="81" t="s">
        <v>111</v>
      </c>
      <c r="C11" s="81">
        <v>81771</v>
      </c>
      <c r="D11" s="81" t="s">
        <v>112</v>
      </c>
      <c r="E11" s="81" t="s">
        <v>113</v>
      </c>
      <c r="F11" s="81">
        <v>33000</v>
      </c>
      <c r="G11" s="81"/>
      <c r="H11" s="81"/>
      <c r="I11" s="81">
        <f t="shared" si="0"/>
        <v>156755</v>
      </c>
    </row>
    <row r="12" spans="1:9" ht="14.25" thickBot="1" thickTop="1">
      <c r="A12" s="80">
        <v>11124</v>
      </c>
      <c r="B12" s="81" t="s">
        <v>114</v>
      </c>
      <c r="C12" s="81">
        <v>388967</v>
      </c>
      <c r="D12" s="81" t="s">
        <v>115</v>
      </c>
      <c r="E12" s="81" t="s">
        <v>116</v>
      </c>
      <c r="F12" s="81">
        <v>35500</v>
      </c>
      <c r="G12" s="81">
        <v>10000</v>
      </c>
      <c r="H12" s="81"/>
      <c r="I12" s="81">
        <f t="shared" si="0"/>
        <v>586384</v>
      </c>
    </row>
    <row r="13" spans="1:9" ht="14.25" thickBot="1" thickTop="1">
      <c r="A13" s="80">
        <v>11125</v>
      </c>
      <c r="B13" s="81" t="s">
        <v>117</v>
      </c>
      <c r="C13" s="81">
        <v>121552</v>
      </c>
      <c r="D13" s="81" t="s">
        <v>118</v>
      </c>
      <c r="E13" s="81" t="s">
        <v>116</v>
      </c>
      <c r="F13" s="81">
        <v>9000</v>
      </c>
      <c r="G13" s="81"/>
      <c r="H13" s="81"/>
      <c r="I13" s="81">
        <f t="shared" si="0"/>
        <v>202918</v>
      </c>
    </row>
    <row r="14" spans="1:9" ht="14.25" thickBot="1" thickTop="1">
      <c r="A14" s="80">
        <v>11126</v>
      </c>
      <c r="B14" s="81" t="s">
        <v>119</v>
      </c>
      <c r="C14" s="81">
        <v>170173</v>
      </c>
      <c r="D14" s="81" t="s">
        <v>120</v>
      </c>
      <c r="E14" s="81" t="s">
        <v>121</v>
      </c>
      <c r="F14" s="81">
        <v>32000</v>
      </c>
      <c r="G14" s="81">
        <v>4000</v>
      </c>
      <c r="H14" s="81"/>
      <c r="I14" s="81">
        <f t="shared" si="0"/>
        <v>284461</v>
      </c>
    </row>
    <row r="15" spans="1:9" ht="14.25" thickBot="1" thickTop="1">
      <c r="A15" s="80">
        <v>11127</v>
      </c>
      <c r="B15" s="81" t="s">
        <v>122</v>
      </c>
      <c r="C15" s="81">
        <v>44201</v>
      </c>
      <c r="D15" s="81" t="s">
        <v>123</v>
      </c>
      <c r="E15" s="81" t="s">
        <v>107</v>
      </c>
      <c r="F15" s="81"/>
      <c r="G15" s="81"/>
      <c r="H15" s="81"/>
      <c r="I15" s="81">
        <f t="shared" si="0"/>
        <v>70377</v>
      </c>
    </row>
    <row r="16" spans="1:9" ht="14.25" thickBot="1" thickTop="1">
      <c r="A16" s="80">
        <v>11128</v>
      </c>
      <c r="B16" s="81" t="s">
        <v>124</v>
      </c>
      <c r="C16" s="81">
        <v>119342</v>
      </c>
      <c r="D16" s="81" t="s">
        <v>125</v>
      </c>
      <c r="E16" s="81" t="s">
        <v>126</v>
      </c>
      <c r="F16" s="81">
        <v>35000</v>
      </c>
      <c r="G16" s="81"/>
      <c r="H16" s="81"/>
      <c r="I16" s="81">
        <f t="shared" si="0"/>
        <v>213979</v>
      </c>
    </row>
    <row r="17" spans="1:9" ht="14.25" thickBot="1" thickTop="1">
      <c r="A17" s="80">
        <v>11129</v>
      </c>
      <c r="B17" s="81" t="s">
        <v>127</v>
      </c>
      <c r="C17" s="81">
        <v>225424</v>
      </c>
      <c r="D17" s="81" t="s">
        <v>128</v>
      </c>
      <c r="E17" s="81" t="s">
        <v>110</v>
      </c>
      <c r="F17" s="81">
        <v>6500</v>
      </c>
      <c r="G17" s="81">
        <v>10000</v>
      </c>
      <c r="H17" s="81"/>
      <c r="I17" s="81">
        <f t="shared" si="0"/>
        <v>332914</v>
      </c>
    </row>
    <row r="18" spans="1:9" ht="14.25" thickBot="1" thickTop="1">
      <c r="A18" s="80">
        <v>11132</v>
      </c>
      <c r="B18" s="81" t="s">
        <v>129</v>
      </c>
      <c r="C18" s="81">
        <v>362447</v>
      </c>
      <c r="D18" s="81" t="s">
        <v>130</v>
      </c>
      <c r="E18" s="81" t="s">
        <v>131</v>
      </c>
      <c r="F18" s="81">
        <v>77000</v>
      </c>
      <c r="G18" s="81">
        <v>6000</v>
      </c>
      <c r="H18" s="81"/>
      <c r="I18" s="81">
        <f t="shared" si="0"/>
        <v>593391</v>
      </c>
    </row>
    <row r="19" spans="1:9" ht="14.25" thickBot="1" thickTop="1">
      <c r="A19" s="80">
        <v>11133</v>
      </c>
      <c r="B19" s="81" t="s">
        <v>132</v>
      </c>
      <c r="C19" s="81">
        <v>194484</v>
      </c>
      <c r="D19" s="81" t="s">
        <v>128</v>
      </c>
      <c r="E19" s="81" t="s">
        <v>133</v>
      </c>
      <c r="F19" s="81">
        <v>25000</v>
      </c>
      <c r="G19" s="81">
        <v>4000</v>
      </c>
      <c r="H19" s="81"/>
      <c r="I19" s="81">
        <f t="shared" si="0"/>
        <v>236472</v>
      </c>
    </row>
    <row r="20" spans="1:9" ht="14.25" thickBot="1" thickTop="1">
      <c r="A20" s="80">
        <v>11134</v>
      </c>
      <c r="B20" s="81" t="s">
        <v>134</v>
      </c>
      <c r="C20" s="81">
        <v>132603</v>
      </c>
      <c r="D20" s="81" t="s">
        <v>135</v>
      </c>
      <c r="E20" s="81" t="s">
        <v>98</v>
      </c>
      <c r="F20" s="81">
        <v>48500</v>
      </c>
      <c r="G20" s="81"/>
      <c r="H20" s="81"/>
      <c r="I20" s="81">
        <f t="shared" si="0"/>
        <v>225780</v>
      </c>
    </row>
    <row r="21" spans="1:9" ht="14.25" thickBot="1" thickTop="1">
      <c r="A21" s="80">
        <v>11135</v>
      </c>
      <c r="B21" s="81" t="s">
        <v>136</v>
      </c>
      <c r="C21" s="81">
        <v>137023</v>
      </c>
      <c r="D21" s="81" t="s">
        <v>137</v>
      </c>
      <c r="E21" s="81" t="s">
        <v>98</v>
      </c>
      <c r="F21" s="81">
        <v>51000</v>
      </c>
      <c r="G21" s="81">
        <v>6000</v>
      </c>
      <c r="H21" s="81"/>
      <c r="I21" s="81">
        <f t="shared" si="0"/>
        <v>241440</v>
      </c>
    </row>
    <row r="22" spans="1:9" ht="14.25" thickBot="1" thickTop="1">
      <c r="A22" s="80">
        <v>11136</v>
      </c>
      <c r="B22" s="81" t="s">
        <v>138</v>
      </c>
      <c r="C22" s="81">
        <v>130393</v>
      </c>
      <c r="D22" s="81" t="s">
        <v>139</v>
      </c>
      <c r="E22" s="81" t="s">
        <v>126</v>
      </c>
      <c r="F22" s="81"/>
      <c r="G22" s="81"/>
      <c r="H22" s="81"/>
      <c r="I22" s="81">
        <f t="shared" si="0"/>
        <v>217428</v>
      </c>
    </row>
    <row r="23" spans="1:9" ht="14.25" thickBot="1" thickTop="1">
      <c r="A23" s="80">
        <v>11137</v>
      </c>
      <c r="B23" s="81"/>
      <c r="C23" s="81">
        <v>46411</v>
      </c>
      <c r="D23" s="81" t="s">
        <v>140</v>
      </c>
      <c r="E23" s="81" t="s">
        <v>141</v>
      </c>
      <c r="F23" s="81">
        <v>62000</v>
      </c>
      <c r="G23" s="81"/>
      <c r="H23" s="81"/>
      <c r="I23" s="81">
        <f t="shared" si="0"/>
        <v>130371</v>
      </c>
    </row>
    <row r="24" spans="1:9" ht="14.25" thickBot="1" thickTop="1">
      <c r="A24" s="80">
        <v>11141</v>
      </c>
      <c r="B24" s="81" t="s">
        <v>142</v>
      </c>
      <c r="C24" s="81">
        <v>101662</v>
      </c>
      <c r="D24" s="81" t="s">
        <v>143</v>
      </c>
      <c r="E24" s="81" t="s">
        <v>116</v>
      </c>
      <c r="F24" s="81">
        <v>33000</v>
      </c>
      <c r="G24" s="81"/>
      <c r="H24" s="81"/>
      <c r="I24" s="81">
        <f t="shared" si="0"/>
        <v>199614</v>
      </c>
    </row>
    <row r="25" spans="1:9" ht="14.25" thickBot="1" thickTop="1">
      <c r="A25" s="80">
        <v>11142</v>
      </c>
      <c r="B25" s="81" t="s">
        <v>144</v>
      </c>
      <c r="C25" s="81">
        <v>106082</v>
      </c>
      <c r="D25" s="81" t="s">
        <v>118</v>
      </c>
      <c r="E25" s="81" t="s">
        <v>145</v>
      </c>
      <c r="F25" s="81">
        <v>27000</v>
      </c>
      <c r="G25" s="81">
        <v>6000</v>
      </c>
      <c r="H25" s="81"/>
      <c r="I25" s="81">
        <f t="shared" si="0"/>
        <v>331847</v>
      </c>
    </row>
    <row r="26" spans="1:9" ht="14.25" thickBot="1" thickTop="1">
      <c r="A26" s="80">
        <v>11143</v>
      </c>
      <c r="B26" s="81" t="s">
        <v>146</v>
      </c>
      <c r="C26" s="81">
        <v>141443</v>
      </c>
      <c r="D26" s="81" t="s">
        <v>147</v>
      </c>
      <c r="E26" s="81" t="s">
        <v>126</v>
      </c>
      <c r="F26" s="81">
        <v>45000</v>
      </c>
      <c r="G26" s="81">
        <v>4000</v>
      </c>
      <c r="H26" s="81"/>
      <c r="I26" s="81">
        <f t="shared" si="0"/>
        <v>273844</v>
      </c>
    </row>
    <row r="27" spans="1:9" ht="14.25" thickBot="1" thickTop="1">
      <c r="A27" s="80">
        <v>11144</v>
      </c>
      <c r="B27" s="81" t="s">
        <v>148</v>
      </c>
      <c r="C27" s="81">
        <v>86192</v>
      </c>
      <c r="D27" s="81" t="s">
        <v>100</v>
      </c>
      <c r="E27" s="81" t="s">
        <v>145</v>
      </c>
      <c r="F27" s="81">
        <v>56000</v>
      </c>
      <c r="G27" s="81"/>
      <c r="H27" s="81"/>
      <c r="I27" s="81">
        <f t="shared" si="0"/>
        <v>211528</v>
      </c>
    </row>
    <row r="28" spans="1:9" ht="14.25" thickBot="1" thickTop="1">
      <c r="A28" s="80">
        <v>11151</v>
      </c>
      <c r="B28" s="81" t="s">
        <v>149</v>
      </c>
      <c r="C28" s="81">
        <v>101662</v>
      </c>
      <c r="D28" s="81" t="s">
        <v>150</v>
      </c>
      <c r="E28" s="81" t="s">
        <v>151</v>
      </c>
      <c r="F28" s="81">
        <v>20000</v>
      </c>
      <c r="G28" s="81"/>
      <c r="H28" s="81"/>
      <c r="I28" s="81">
        <f t="shared" si="0"/>
        <v>150138</v>
      </c>
    </row>
    <row r="29" spans="1:9" ht="14.25" thickBot="1" thickTop="1">
      <c r="A29" s="80">
        <v>11152</v>
      </c>
      <c r="B29" s="81" t="s">
        <v>152</v>
      </c>
      <c r="C29" s="81">
        <v>86015</v>
      </c>
      <c r="D29" s="81" t="s">
        <v>153</v>
      </c>
      <c r="E29" s="81" t="s">
        <v>154</v>
      </c>
      <c r="F29" s="81">
        <v>56500</v>
      </c>
      <c r="G29" s="81">
        <v>4000</v>
      </c>
      <c r="H29" s="81"/>
      <c r="I29" s="81">
        <f t="shared" si="0"/>
        <v>214126</v>
      </c>
    </row>
    <row r="30" spans="1:9" ht="14.25" thickBot="1" thickTop="1">
      <c r="A30" s="77">
        <v>11153</v>
      </c>
      <c r="B30" s="78"/>
      <c r="C30" s="78">
        <v>110502</v>
      </c>
      <c r="D30" s="78" t="s">
        <v>155</v>
      </c>
      <c r="E30" s="78" t="s">
        <v>156</v>
      </c>
      <c r="F30" s="78">
        <v>64000</v>
      </c>
      <c r="G30" s="78">
        <v>6000</v>
      </c>
      <c r="H30" s="78"/>
      <c r="I30" s="81">
        <f t="shared" si="0"/>
        <v>284342</v>
      </c>
    </row>
    <row r="31" spans="1:9" ht="14.25" thickBot="1" thickTop="1">
      <c r="A31" s="77">
        <v>11154</v>
      </c>
      <c r="B31" s="78"/>
      <c r="C31" s="78">
        <v>167963</v>
      </c>
      <c r="D31" s="78" t="s">
        <v>125</v>
      </c>
      <c r="E31" s="78" t="s">
        <v>113</v>
      </c>
      <c r="F31" s="78">
        <v>41000</v>
      </c>
      <c r="G31" s="78"/>
      <c r="H31" s="78"/>
      <c r="I31" s="78">
        <f t="shared" si="0"/>
        <v>262283</v>
      </c>
    </row>
    <row r="32" spans="1:9" ht="14.25" thickBot="1" thickTop="1">
      <c r="A32" s="82" t="s">
        <v>32</v>
      </c>
      <c r="B32" s="83">
        <v>16837</v>
      </c>
      <c r="C32" s="83">
        <f>SUM(C5:C31)</f>
        <v>4000000</v>
      </c>
      <c r="D32" s="83">
        <v>1242600</v>
      </c>
      <c r="E32" s="83" t="s">
        <v>157</v>
      </c>
      <c r="F32" s="83">
        <f>SUM(F6:F31)</f>
        <v>800000</v>
      </c>
      <c r="G32" s="83">
        <f>SUM(G5:G31)</f>
        <v>60000</v>
      </c>
      <c r="H32" s="83">
        <v>900000</v>
      </c>
      <c r="I32" s="84">
        <f>SUM(I5:I31)</f>
        <v>7637437</v>
      </c>
    </row>
    <row r="33" spans="1:9" ht="12.75">
      <c r="A33" s="74"/>
      <c r="B33" s="85" t="s">
        <v>158</v>
      </c>
      <c r="C33" s="86"/>
      <c r="D33" s="86"/>
      <c r="E33" s="86"/>
      <c r="F33" s="86"/>
      <c r="G33" s="86"/>
      <c r="H33" s="86"/>
      <c r="I33" s="86"/>
    </row>
  </sheetData>
  <mergeCells count="3">
    <mergeCell ref="A3:A4"/>
    <mergeCell ref="F3:F4"/>
    <mergeCell ref="I3:I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5">
      <selection activeCell="K34" sqref="K34"/>
    </sheetView>
  </sheetViews>
  <sheetFormatPr defaultColWidth="9.00390625" defaultRowHeight="12.75"/>
  <cols>
    <col min="1" max="1" width="11.75390625" style="0" customWidth="1"/>
    <col min="2" max="2" width="12.00390625" style="0" customWidth="1"/>
    <col min="3" max="3" width="8.875" style="0" customWidth="1"/>
    <col min="4" max="4" width="8.00390625" style="0" customWidth="1"/>
    <col min="5" max="5" width="6.875" style="0" customWidth="1"/>
    <col min="6" max="6" width="7.375" style="0" customWidth="1"/>
    <col min="7" max="8" width="6.375" style="0" customWidth="1"/>
    <col min="9" max="9" width="6.875" style="0" customWidth="1"/>
    <col min="10" max="11" width="10.25390625" style="0" customWidth="1"/>
    <col min="12" max="12" width="8.25390625" style="0" customWidth="1"/>
  </cols>
  <sheetData>
    <row r="1" spans="10:11" ht="14.25">
      <c r="J1" s="186" t="s">
        <v>159</v>
      </c>
      <c r="K1" s="187"/>
    </row>
    <row r="4" spans="10:11" ht="14.25">
      <c r="J4" s="186"/>
      <c r="K4" s="187"/>
    </row>
    <row r="5" spans="1:11" ht="21" customHeight="1">
      <c r="A5" s="191" t="s">
        <v>0</v>
      </c>
      <c r="B5" s="192"/>
      <c r="C5" s="192"/>
      <c r="D5" s="192"/>
      <c r="E5" s="192"/>
      <c r="F5" s="192"/>
      <c r="G5" s="192"/>
      <c r="H5" s="192"/>
      <c r="I5" s="192"/>
      <c r="J5" s="192"/>
      <c r="K5" s="1"/>
    </row>
    <row r="6" spans="1:5" ht="18" customHeight="1" thickBot="1">
      <c r="A6" s="2"/>
      <c r="B6" s="3"/>
      <c r="C6" s="4"/>
      <c r="D6" s="4"/>
      <c r="E6" s="4"/>
    </row>
    <row r="7" ht="4.5" customHeight="1" hidden="1"/>
    <row r="8" ht="8.25" customHeight="1" hidden="1"/>
    <row r="9" spans="1:11" ht="16.5" customHeight="1">
      <c r="A9" s="193"/>
      <c r="B9" s="199" t="s">
        <v>1</v>
      </c>
      <c r="C9" s="5" t="s">
        <v>2</v>
      </c>
      <c r="D9" s="5" t="s">
        <v>3</v>
      </c>
      <c r="E9" s="6"/>
      <c r="F9" s="6"/>
      <c r="G9" s="6"/>
      <c r="H9" s="7"/>
      <c r="I9" s="8"/>
      <c r="J9" s="196" t="s">
        <v>4</v>
      </c>
      <c r="K9" s="188" t="s">
        <v>5</v>
      </c>
    </row>
    <row r="10" spans="1:11" ht="16.5" customHeight="1">
      <c r="A10" s="194"/>
      <c r="B10" s="200"/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9" t="s">
        <v>11</v>
      </c>
      <c r="I10" s="10" t="s">
        <v>12</v>
      </c>
      <c r="J10" s="197"/>
      <c r="K10" s="189"/>
    </row>
    <row r="11" spans="1:11" ht="16.5" customHeight="1" thickBot="1">
      <c r="A11" s="195"/>
      <c r="B11" s="201"/>
      <c r="C11" s="11" t="s">
        <v>13</v>
      </c>
      <c r="D11" s="11" t="s">
        <v>14</v>
      </c>
      <c r="E11" s="12"/>
      <c r="F11" s="12"/>
      <c r="G11" s="12"/>
      <c r="H11" s="12"/>
      <c r="I11" s="13"/>
      <c r="J11" s="198"/>
      <c r="K11" s="190"/>
    </row>
    <row r="12" spans="1:11" ht="16.5" customHeight="1">
      <c r="A12" s="133">
        <v>11101</v>
      </c>
      <c r="B12" s="134">
        <v>2003</v>
      </c>
      <c r="C12" s="135"/>
      <c r="D12" s="135"/>
      <c r="E12" s="135"/>
      <c r="F12" s="135"/>
      <c r="G12" s="135"/>
      <c r="H12" s="135"/>
      <c r="I12" s="135"/>
      <c r="J12" s="136">
        <v>4250</v>
      </c>
      <c r="K12" s="137"/>
    </row>
    <row r="13" spans="1:11" ht="16.5" customHeight="1" thickBot="1">
      <c r="A13" s="138">
        <v>11154</v>
      </c>
      <c r="B13" s="17">
        <v>2004</v>
      </c>
      <c r="C13" s="139"/>
      <c r="D13" s="139"/>
      <c r="E13" s="139"/>
      <c r="F13" s="139"/>
      <c r="G13" s="139"/>
      <c r="H13" s="139"/>
      <c r="I13" s="139"/>
      <c r="J13" s="140">
        <v>7638</v>
      </c>
      <c r="K13" s="19">
        <v>179.7</v>
      </c>
    </row>
    <row r="14" spans="1:11" ht="16.5" customHeight="1">
      <c r="A14" s="133">
        <v>11841</v>
      </c>
      <c r="B14" s="134">
        <v>2003</v>
      </c>
      <c r="C14" s="135"/>
      <c r="D14" s="135"/>
      <c r="E14" s="135"/>
      <c r="F14" s="135"/>
      <c r="G14" s="135"/>
      <c r="H14" s="135"/>
      <c r="I14" s="135"/>
      <c r="J14" s="136">
        <v>250</v>
      </c>
      <c r="K14" s="137"/>
    </row>
    <row r="15" spans="1:11" ht="16.5" customHeight="1" thickBot="1">
      <c r="A15" s="138" t="s">
        <v>15</v>
      </c>
      <c r="B15" s="17">
        <v>2004</v>
      </c>
      <c r="C15" s="139"/>
      <c r="D15" s="139"/>
      <c r="E15" s="139">
        <v>140</v>
      </c>
      <c r="F15" s="139"/>
      <c r="G15" s="139"/>
      <c r="H15" s="139"/>
      <c r="I15" s="139"/>
      <c r="J15" s="140">
        <v>300</v>
      </c>
      <c r="K15" s="19">
        <v>120</v>
      </c>
    </row>
    <row r="16" spans="1:11" ht="16.5" customHeight="1">
      <c r="A16" s="133">
        <v>11842</v>
      </c>
      <c r="B16" s="134">
        <v>2003</v>
      </c>
      <c r="C16" s="135"/>
      <c r="D16" s="135"/>
      <c r="E16" s="135"/>
      <c r="F16" s="135"/>
      <c r="G16" s="135"/>
      <c r="H16" s="135"/>
      <c r="I16" s="135"/>
      <c r="J16" s="136">
        <v>200</v>
      </c>
      <c r="K16" s="137"/>
    </row>
    <row r="17" spans="1:11" ht="16.5" customHeight="1" thickBot="1">
      <c r="A17" s="138" t="s">
        <v>16</v>
      </c>
      <c r="B17" s="17">
        <v>2004</v>
      </c>
      <c r="C17" s="139"/>
      <c r="D17" s="139"/>
      <c r="E17" s="139">
        <v>50</v>
      </c>
      <c r="F17" s="139"/>
      <c r="G17" s="139"/>
      <c r="H17" s="139"/>
      <c r="I17" s="139"/>
      <c r="J17" s="140">
        <v>200</v>
      </c>
      <c r="K17" s="19">
        <v>100</v>
      </c>
    </row>
    <row r="18" spans="1:11" ht="16.5" customHeight="1">
      <c r="A18" s="133">
        <v>11840</v>
      </c>
      <c r="B18" s="134">
        <v>2003</v>
      </c>
      <c r="C18" s="135"/>
      <c r="D18" s="135"/>
      <c r="E18" s="135"/>
      <c r="F18" s="135"/>
      <c r="G18" s="135"/>
      <c r="H18" s="135"/>
      <c r="I18" s="135"/>
      <c r="J18" s="136">
        <v>700</v>
      </c>
      <c r="K18" s="137"/>
    </row>
    <row r="19" spans="1:11" ht="16.5" customHeight="1" thickBot="1">
      <c r="A19" s="138" t="s">
        <v>17</v>
      </c>
      <c r="B19" s="17">
        <v>2004</v>
      </c>
      <c r="C19" s="139"/>
      <c r="D19" s="139"/>
      <c r="E19" s="139">
        <v>190</v>
      </c>
      <c r="F19" s="139"/>
      <c r="G19" s="139"/>
      <c r="H19" s="139"/>
      <c r="I19" s="139"/>
      <c r="J19" s="140">
        <v>550</v>
      </c>
      <c r="K19" s="19">
        <v>78.6</v>
      </c>
    </row>
    <row r="20" spans="1:11" ht="16.5" customHeight="1">
      <c r="A20" s="133">
        <v>11301</v>
      </c>
      <c r="B20" s="134">
        <v>2003</v>
      </c>
      <c r="C20" s="134"/>
      <c r="D20" s="135"/>
      <c r="E20" s="135"/>
      <c r="F20" s="135"/>
      <c r="G20" s="135"/>
      <c r="H20" s="135"/>
      <c r="I20" s="135"/>
      <c r="J20" s="136">
        <v>900</v>
      </c>
      <c r="K20" s="137"/>
    </row>
    <row r="21" spans="1:11" ht="16.5" customHeight="1" thickBot="1">
      <c r="A21" s="138" t="s">
        <v>18</v>
      </c>
      <c r="B21" s="17">
        <v>2004</v>
      </c>
      <c r="C21" s="141"/>
      <c r="D21" s="139"/>
      <c r="E21" s="139"/>
      <c r="F21" s="139"/>
      <c r="G21" s="139"/>
      <c r="H21" s="139"/>
      <c r="I21" s="139"/>
      <c r="J21" s="140">
        <v>1500</v>
      </c>
      <c r="K21" s="19">
        <v>166.7</v>
      </c>
    </row>
    <row r="22" spans="1:11" ht="16.5" customHeight="1">
      <c r="A22" s="142">
        <v>11375</v>
      </c>
      <c r="B22" s="134">
        <v>2003</v>
      </c>
      <c r="C22" s="143"/>
      <c r="D22" s="143"/>
      <c r="E22" s="143"/>
      <c r="F22" s="143"/>
      <c r="G22" s="143"/>
      <c r="H22" s="143"/>
      <c r="I22" s="143"/>
      <c r="J22" s="144">
        <v>1300</v>
      </c>
      <c r="K22" s="145"/>
    </row>
    <row r="23" spans="1:11" ht="16.5" customHeight="1" thickBot="1">
      <c r="A23" s="146" t="s">
        <v>19</v>
      </c>
      <c r="B23" s="17">
        <v>2004</v>
      </c>
      <c r="C23" s="147"/>
      <c r="D23" s="147"/>
      <c r="E23" s="147"/>
      <c r="F23" s="147"/>
      <c r="G23" s="147"/>
      <c r="H23" s="147"/>
      <c r="I23" s="147"/>
      <c r="J23" s="148">
        <v>1370</v>
      </c>
      <c r="K23" s="149">
        <v>105.4</v>
      </c>
    </row>
    <row r="24" spans="1:11" ht="16.5" customHeight="1">
      <c r="A24" s="142">
        <v>11210</v>
      </c>
      <c r="B24" s="134">
        <v>2003</v>
      </c>
      <c r="C24" s="143"/>
      <c r="D24" s="143"/>
      <c r="E24" s="143"/>
      <c r="F24" s="143"/>
      <c r="G24" s="143"/>
      <c r="H24" s="143"/>
      <c r="I24" s="143"/>
      <c r="J24" s="144">
        <v>81</v>
      </c>
      <c r="K24" s="145"/>
    </row>
    <row r="25" spans="1:11" ht="16.5" customHeight="1" thickBot="1">
      <c r="A25" s="138" t="s">
        <v>20</v>
      </c>
      <c r="B25" s="17">
        <v>2004</v>
      </c>
      <c r="C25" s="139"/>
      <c r="D25" s="70"/>
      <c r="E25" s="139"/>
      <c r="F25" s="70"/>
      <c r="G25" s="70"/>
      <c r="H25" s="70"/>
      <c r="I25" s="139"/>
      <c r="J25" s="150">
        <v>156</v>
      </c>
      <c r="K25" s="151">
        <v>192.6</v>
      </c>
    </row>
    <row r="26" spans="1:11" ht="16.5" customHeight="1">
      <c r="A26" s="133">
        <v>11220</v>
      </c>
      <c r="B26" s="134">
        <v>2003</v>
      </c>
      <c r="C26" s="135"/>
      <c r="D26" s="135"/>
      <c r="E26" s="135"/>
      <c r="F26" s="135"/>
      <c r="G26" s="135"/>
      <c r="H26" s="135"/>
      <c r="I26" s="135"/>
      <c r="J26" s="136">
        <v>49</v>
      </c>
      <c r="K26" s="137"/>
    </row>
    <row r="27" spans="1:11" ht="16.5" customHeight="1" thickBot="1">
      <c r="A27" s="138" t="s">
        <v>21</v>
      </c>
      <c r="B27" s="17">
        <v>2004</v>
      </c>
      <c r="C27" s="139"/>
      <c r="D27" s="139"/>
      <c r="E27" s="139"/>
      <c r="F27" s="139"/>
      <c r="G27" s="139"/>
      <c r="H27" s="139"/>
      <c r="I27" s="139"/>
      <c r="J27" s="140">
        <v>99</v>
      </c>
      <c r="K27" s="19">
        <v>202</v>
      </c>
    </row>
    <row r="28" spans="1:11" ht="16.5" customHeight="1">
      <c r="A28" s="133">
        <v>11230</v>
      </c>
      <c r="B28" s="134">
        <v>2003</v>
      </c>
      <c r="C28" s="135"/>
      <c r="D28" s="135"/>
      <c r="E28" s="135"/>
      <c r="F28" s="135"/>
      <c r="G28" s="135"/>
      <c r="H28" s="135"/>
      <c r="I28" s="135"/>
      <c r="J28" s="136">
        <v>93</v>
      </c>
      <c r="K28" s="137"/>
    </row>
    <row r="29" spans="1:11" ht="16.5" customHeight="1" thickBot="1">
      <c r="A29" s="138" t="s">
        <v>22</v>
      </c>
      <c r="B29" s="17">
        <v>2004</v>
      </c>
      <c r="C29" s="139"/>
      <c r="D29" s="139"/>
      <c r="E29" s="139"/>
      <c r="F29" s="139"/>
      <c r="G29" s="139"/>
      <c r="H29" s="139"/>
      <c r="I29" s="139"/>
      <c r="J29" s="140">
        <v>208</v>
      </c>
      <c r="K29" s="19">
        <v>223.6</v>
      </c>
    </row>
    <row r="30" spans="1:11" ht="16.5" customHeight="1">
      <c r="A30" s="133">
        <v>11185</v>
      </c>
      <c r="B30" s="134">
        <v>2003</v>
      </c>
      <c r="C30" s="135"/>
      <c r="D30" s="135"/>
      <c r="E30" s="135"/>
      <c r="F30" s="135"/>
      <c r="G30" s="135"/>
      <c r="H30" s="135"/>
      <c r="I30" s="135"/>
      <c r="J30" s="136">
        <v>650</v>
      </c>
      <c r="K30" s="137"/>
    </row>
    <row r="31" spans="1:11" ht="16.5" customHeight="1" thickBot="1">
      <c r="A31" s="138" t="s">
        <v>23</v>
      </c>
      <c r="B31" s="17">
        <v>2004</v>
      </c>
      <c r="C31" s="139"/>
      <c r="D31" s="139"/>
      <c r="E31" s="139"/>
      <c r="F31" s="139"/>
      <c r="G31" s="139"/>
      <c r="H31" s="139"/>
      <c r="I31" s="139"/>
      <c r="J31" s="140">
        <v>960</v>
      </c>
      <c r="K31" s="19">
        <v>147.7</v>
      </c>
    </row>
    <row r="32" spans="1:11" ht="16.5" customHeight="1">
      <c r="A32" s="133">
        <v>11910</v>
      </c>
      <c r="B32" s="134">
        <v>2003</v>
      </c>
      <c r="C32" s="135"/>
      <c r="D32" s="152">
        <v>5361</v>
      </c>
      <c r="E32" s="135"/>
      <c r="F32" s="152">
        <v>163100</v>
      </c>
      <c r="G32" s="152">
        <v>56100</v>
      </c>
      <c r="H32" s="152">
        <v>5569</v>
      </c>
      <c r="I32" s="152">
        <v>17000</v>
      </c>
      <c r="J32" s="136">
        <v>247130</v>
      </c>
      <c r="K32" s="137"/>
    </row>
    <row r="33" spans="1:11" ht="16.5" customHeight="1" thickBot="1">
      <c r="A33" s="138" t="s">
        <v>24</v>
      </c>
      <c r="B33" s="17">
        <v>2004</v>
      </c>
      <c r="C33" s="139"/>
      <c r="D33" s="70">
        <v>4681</v>
      </c>
      <c r="E33" s="139"/>
      <c r="F33" s="70">
        <v>177200</v>
      </c>
      <c r="G33" s="70">
        <v>61800</v>
      </c>
      <c r="H33" s="70">
        <v>15000</v>
      </c>
      <c r="I33" s="70">
        <v>26300</v>
      </c>
      <c r="J33" s="153">
        <v>284981</v>
      </c>
      <c r="K33" s="19">
        <v>115.3</v>
      </c>
    </row>
    <row r="34" spans="1:11" ht="16.5" customHeight="1">
      <c r="A34" s="142">
        <v>11930</v>
      </c>
      <c r="B34" s="134">
        <v>2003</v>
      </c>
      <c r="C34" s="154"/>
      <c r="D34" s="143"/>
      <c r="E34" s="143"/>
      <c r="F34" s="143"/>
      <c r="G34" s="143"/>
      <c r="H34" s="143"/>
      <c r="I34" s="143"/>
      <c r="J34" s="144">
        <v>460</v>
      </c>
      <c r="K34" s="145"/>
    </row>
    <row r="35" spans="1:11" s="20" customFormat="1" ht="16.5" customHeight="1" thickBot="1">
      <c r="A35" s="146" t="s">
        <v>25</v>
      </c>
      <c r="B35" s="17">
        <v>2004</v>
      </c>
      <c r="C35" s="155"/>
      <c r="D35" s="147"/>
      <c r="E35" s="147"/>
      <c r="F35" s="147"/>
      <c r="G35" s="147"/>
      <c r="H35" s="147"/>
      <c r="I35" s="147"/>
      <c r="J35" s="148">
        <v>570</v>
      </c>
      <c r="K35" s="149">
        <v>123.9</v>
      </c>
    </row>
    <row r="36" spans="1:11" ht="16.5" customHeight="1">
      <c r="A36" s="133">
        <v>11921</v>
      </c>
      <c r="B36" s="134">
        <v>2003</v>
      </c>
      <c r="C36" s="135"/>
      <c r="D36" s="135"/>
      <c r="E36" s="135"/>
      <c r="F36" s="135"/>
      <c r="G36" s="135"/>
      <c r="H36" s="135"/>
      <c r="I36" s="135"/>
      <c r="J36" s="136">
        <v>340</v>
      </c>
      <c r="K36" s="137"/>
    </row>
    <row r="37" spans="1:11" ht="16.5" customHeight="1" thickBot="1">
      <c r="A37" s="138" t="s">
        <v>26</v>
      </c>
      <c r="B37" s="17">
        <v>2004</v>
      </c>
      <c r="C37" s="139"/>
      <c r="D37" s="139"/>
      <c r="E37" s="139"/>
      <c r="F37" s="139"/>
      <c r="G37" s="139"/>
      <c r="H37" s="139"/>
      <c r="I37" s="139"/>
      <c r="J37" s="140">
        <v>400</v>
      </c>
      <c r="K37" s="19">
        <v>117.6</v>
      </c>
    </row>
    <row r="38" spans="1:11" ht="16.5" customHeight="1">
      <c r="A38" s="133">
        <v>11922</v>
      </c>
      <c r="B38" s="134">
        <v>2003</v>
      </c>
      <c r="C38" s="135"/>
      <c r="D38" s="135"/>
      <c r="E38" s="135"/>
      <c r="F38" s="135"/>
      <c r="G38" s="135"/>
      <c r="H38" s="135"/>
      <c r="I38" s="135"/>
      <c r="J38" s="136">
        <v>50</v>
      </c>
      <c r="K38" s="137"/>
    </row>
    <row r="39" spans="1:12" ht="16.5" customHeight="1" thickBot="1">
      <c r="A39" s="138" t="s">
        <v>27</v>
      </c>
      <c r="B39" s="17">
        <v>2004</v>
      </c>
      <c r="C39" s="139"/>
      <c r="D39" s="139"/>
      <c r="E39" s="139"/>
      <c r="F39" s="139"/>
      <c r="G39" s="139"/>
      <c r="H39" s="139"/>
      <c r="I39" s="139"/>
      <c r="J39" s="140">
        <v>65</v>
      </c>
      <c r="K39" s="19">
        <v>130</v>
      </c>
      <c r="L39" s="21"/>
    </row>
    <row r="40" spans="1:11" ht="16.5" customHeight="1">
      <c r="A40" s="133">
        <v>11923</v>
      </c>
      <c r="B40" s="134">
        <v>2003</v>
      </c>
      <c r="C40" s="135"/>
      <c r="D40" s="135"/>
      <c r="E40" s="135"/>
      <c r="F40" s="135"/>
      <c r="G40" s="135"/>
      <c r="H40" s="135"/>
      <c r="I40" s="135"/>
      <c r="J40" s="136">
        <v>1030</v>
      </c>
      <c r="K40" s="137"/>
    </row>
    <row r="41" spans="1:11" ht="16.5" customHeight="1" thickBot="1">
      <c r="A41" s="138" t="s">
        <v>28</v>
      </c>
      <c r="B41" s="17">
        <v>2004</v>
      </c>
      <c r="C41" s="139"/>
      <c r="D41" s="139"/>
      <c r="E41" s="139"/>
      <c r="F41" s="139"/>
      <c r="G41" s="139"/>
      <c r="H41" s="139"/>
      <c r="I41" s="139"/>
      <c r="J41" s="140">
        <v>1300</v>
      </c>
      <c r="K41" s="19">
        <v>126.2</v>
      </c>
    </row>
    <row r="42" spans="1:11" ht="16.5" customHeight="1">
      <c r="A42" s="133">
        <v>11801</v>
      </c>
      <c r="B42" s="134">
        <v>2003</v>
      </c>
      <c r="C42" s="156"/>
      <c r="D42" s="157"/>
      <c r="E42" s="157"/>
      <c r="F42" s="157"/>
      <c r="G42" s="157"/>
      <c r="H42" s="157"/>
      <c r="I42" s="157"/>
      <c r="J42" s="158">
        <v>1200</v>
      </c>
      <c r="K42" s="137"/>
    </row>
    <row r="43" spans="1:11" ht="16.5" customHeight="1" thickBot="1">
      <c r="A43" s="138" t="s">
        <v>29</v>
      </c>
      <c r="B43" s="17">
        <v>2004</v>
      </c>
      <c r="C43" s="18"/>
      <c r="D43" s="18"/>
      <c r="E43" s="18"/>
      <c r="F43" s="18"/>
      <c r="G43" s="18"/>
      <c r="H43" s="18"/>
      <c r="I43" s="18"/>
      <c r="J43" s="159">
        <v>1350</v>
      </c>
      <c r="K43" s="151">
        <v>112.5</v>
      </c>
    </row>
    <row r="44" spans="1:11" ht="16.5" customHeight="1">
      <c r="A44" s="133">
        <v>11810</v>
      </c>
      <c r="B44" s="134">
        <v>2003</v>
      </c>
      <c r="C44" s="157"/>
      <c r="D44" s="157"/>
      <c r="E44" s="157"/>
      <c r="F44" s="157"/>
      <c r="G44" s="157"/>
      <c r="H44" s="157"/>
      <c r="I44" s="157"/>
      <c r="J44" s="158">
        <v>16800</v>
      </c>
      <c r="K44" s="137"/>
    </row>
    <row r="45" spans="1:11" ht="16.5" customHeight="1" thickBot="1">
      <c r="A45" s="160" t="s">
        <v>30</v>
      </c>
      <c r="B45" s="17">
        <v>2004</v>
      </c>
      <c r="C45" s="70">
        <v>4300</v>
      </c>
      <c r="D45" s="70">
        <v>5500</v>
      </c>
      <c r="E45" s="70">
        <v>10400</v>
      </c>
      <c r="F45" s="18"/>
      <c r="G45" s="18"/>
      <c r="H45" s="18"/>
      <c r="I45" s="18"/>
      <c r="J45" s="159">
        <v>20200</v>
      </c>
      <c r="K45" s="151">
        <v>120.2</v>
      </c>
    </row>
    <row r="46" spans="1:11" ht="16.5" customHeight="1">
      <c r="A46" s="161" t="s">
        <v>31</v>
      </c>
      <c r="B46" s="162">
        <v>2003</v>
      </c>
      <c r="C46" s="163"/>
      <c r="D46" s="163"/>
      <c r="E46" s="163"/>
      <c r="F46" s="163"/>
      <c r="G46" s="163"/>
      <c r="H46" s="163"/>
      <c r="I46" s="163"/>
      <c r="J46" s="164">
        <v>275483</v>
      </c>
      <c r="K46" s="165"/>
    </row>
    <row r="47" spans="1:11" ht="16.5" customHeight="1" thickBot="1">
      <c r="A47" s="166" t="s">
        <v>32</v>
      </c>
      <c r="B47" s="167">
        <v>2004</v>
      </c>
      <c r="C47" s="168"/>
      <c r="D47" s="168"/>
      <c r="E47" s="168"/>
      <c r="F47" s="168"/>
      <c r="G47" s="168"/>
      <c r="H47" s="168"/>
      <c r="I47" s="168"/>
      <c r="J47" s="159">
        <v>321847</v>
      </c>
      <c r="K47" s="151">
        <v>116.8</v>
      </c>
    </row>
    <row r="48" ht="19.5" customHeight="1"/>
  </sheetData>
  <mergeCells count="7">
    <mergeCell ref="J4:K4"/>
    <mergeCell ref="J1:K1"/>
    <mergeCell ref="K9:K11"/>
    <mergeCell ref="A5:J5"/>
    <mergeCell ref="A9:A11"/>
    <mergeCell ref="J9:J11"/>
    <mergeCell ref="B9:B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9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4">
      <selection activeCell="E1" sqref="E1"/>
    </sheetView>
  </sheetViews>
  <sheetFormatPr defaultColWidth="9.00390625" defaultRowHeight="12.75"/>
  <cols>
    <col min="2" max="2" width="53.375" style="0" customWidth="1"/>
    <col min="3" max="3" width="19.625" style="88" customWidth="1"/>
    <col min="4" max="4" width="19.375" style="88" customWidth="1"/>
    <col min="5" max="5" width="26.25390625" style="88" customWidth="1"/>
  </cols>
  <sheetData>
    <row r="1" spans="2:5" ht="18">
      <c r="B1" s="87" t="s">
        <v>161</v>
      </c>
      <c r="E1" s="169" t="s">
        <v>48</v>
      </c>
    </row>
    <row r="3" ht="12.75">
      <c r="B3" s="89" t="s">
        <v>162</v>
      </c>
    </row>
    <row r="4" ht="12.75">
      <c r="E4" s="90" t="s">
        <v>34</v>
      </c>
    </row>
    <row r="5" spans="1:5" s="92" customFormat="1" ht="16.5" thickBot="1">
      <c r="A5" s="91"/>
      <c r="C5" s="93"/>
      <c r="D5" s="93"/>
      <c r="E5" s="93"/>
    </row>
    <row r="6" spans="1:5" s="98" customFormat="1" ht="16.5" thickBot="1">
      <c r="A6" s="94" t="s">
        <v>163</v>
      </c>
      <c r="B6" s="95" t="s">
        <v>164</v>
      </c>
      <c r="C6" s="96" t="s">
        <v>165</v>
      </c>
      <c r="D6" s="96" t="s">
        <v>166</v>
      </c>
      <c r="E6" s="97" t="s">
        <v>167</v>
      </c>
    </row>
    <row r="7" spans="1:5" s="92" customFormat="1" ht="15.75">
      <c r="A7" s="99" t="s">
        <v>72</v>
      </c>
      <c r="B7" s="100" t="s">
        <v>168</v>
      </c>
      <c r="C7" s="101">
        <v>41000</v>
      </c>
      <c r="D7" s="101">
        <v>3500</v>
      </c>
      <c r="E7" s="102">
        <f aca="true" t="shared" si="0" ref="E7:E13">SUM(C7:D7)</f>
        <v>44500</v>
      </c>
    </row>
    <row r="8" spans="1:5" s="92" customFormat="1" ht="15.75">
      <c r="A8" s="99" t="s">
        <v>169</v>
      </c>
      <c r="B8" s="103" t="s">
        <v>170</v>
      </c>
      <c r="C8" s="104">
        <v>50800</v>
      </c>
      <c r="D8" s="104">
        <v>5500</v>
      </c>
      <c r="E8" s="105">
        <f t="shared" si="0"/>
        <v>56300</v>
      </c>
    </row>
    <row r="9" spans="1:5" s="92" customFormat="1" ht="15.75">
      <c r="A9" s="99" t="s">
        <v>171</v>
      </c>
      <c r="B9" s="103" t="s">
        <v>172</v>
      </c>
      <c r="C9" s="104">
        <v>313600</v>
      </c>
      <c r="D9" s="104">
        <v>8900</v>
      </c>
      <c r="E9" s="105">
        <f t="shared" si="0"/>
        <v>322500</v>
      </c>
    </row>
    <row r="10" spans="1:5" s="92" customFormat="1" ht="15.75">
      <c r="A10" s="99" t="s">
        <v>173</v>
      </c>
      <c r="B10" s="103" t="s">
        <v>174</v>
      </c>
      <c r="C10" s="104" t="s">
        <v>66</v>
      </c>
      <c r="D10" s="104" t="s">
        <v>66</v>
      </c>
      <c r="E10" s="105">
        <f t="shared" si="0"/>
        <v>0</v>
      </c>
    </row>
    <row r="11" spans="1:5" s="92" customFormat="1" ht="15.75">
      <c r="A11" s="99" t="s">
        <v>175</v>
      </c>
      <c r="B11" s="103" t="s">
        <v>176</v>
      </c>
      <c r="C11" s="104">
        <v>35800</v>
      </c>
      <c r="D11" s="104">
        <v>400</v>
      </c>
      <c r="E11" s="105">
        <f t="shared" si="0"/>
        <v>36200</v>
      </c>
    </row>
    <row r="12" spans="1:5" s="92" customFormat="1" ht="15.75">
      <c r="A12" s="99" t="s">
        <v>177</v>
      </c>
      <c r="B12" s="103" t="s">
        <v>178</v>
      </c>
      <c r="C12" s="104">
        <v>33000</v>
      </c>
      <c r="D12" s="104">
        <v>1000</v>
      </c>
      <c r="E12" s="105">
        <f t="shared" si="0"/>
        <v>34000</v>
      </c>
    </row>
    <row r="13" spans="1:5" s="92" customFormat="1" ht="15.75">
      <c r="A13" s="99" t="s">
        <v>179</v>
      </c>
      <c r="B13" s="103" t="s">
        <v>180</v>
      </c>
      <c r="C13" s="104">
        <v>500</v>
      </c>
      <c r="D13" s="104">
        <v>100</v>
      </c>
      <c r="E13" s="105">
        <f t="shared" si="0"/>
        <v>600</v>
      </c>
    </row>
    <row r="14" spans="1:5" s="92" customFormat="1" ht="15.75">
      <c r="A14" s="99" t="s">
        <v>181</v>
      </c>
      <c r="B14" s="106" t="s">
        <v>182</v>
      </c>
      <c r="C14" s="107">
        <f>SUM(C7:C13)</f>
        <v>474700</v>
      </c>
      <c r="D14" s="107">
        <f>SUM(D7:D13)</f>
        <v>19400</v>
      </c>
      <c r="E14" s="108">
        <f>SUM(E7:E13)</f>
        <v>494100</v>
      </c>
    </row>
    <row r="15" spans="1:5" s="92" customFormat="1" ht="15.75">
      <c r="A15" s="99" t="s">
        <v>183</v>
      </c>
      <c r="B15" s="103" t="s">
        <v>184</v>
      </c>
      <c r="C15" s="104">
        <v>11000</v>
      </c>
      <c r="D15" s="104">
        <v>19400</v>
      </c>
      <c r="E15" s="109">
        <f aca="true" t="shared" si="1" ref="E15:E21">SUM(C15:D15)</f>
        <v>30400</v>
      </c>
    </row>
    <row r="16" spans="1:5" s="92" customFormat="1" ht="15.75">
      <c r="A16" s="99" t="s">
        <v>185</v>
      </c>
      <c r="B16" s="103" t="s">
        <v>186</v>
      </c>
      <c r="C16" s="104" t="s">
        <v>66</v>
      </c>
      <c r="D16" s="104" t="s">
        <v>66</v>
      </c>
      <c r="E16" s="109">
        <f t="shared" si="1"/>
        <v>0</v>
      </c>
    </row>
    <row r="17" spans="1:5" s="92" customFormat="1" ht="15.75">
      <c r="A17" s="99" t="s">
        <v>187</v>
      </c>
      <c r="B17" s="103" t="s">
        <v>188</v>
      </c>
      <c r="C17" s="104" t="s">
        <v>66</v>
      </c>
      <c r="D17" s="104" t="s">
        <v>66</v>
      </c>
      <c r="E17" s="109">
        <f t="shared" si="1"/>
        <v>0</v>
      </c>
    </row>
    <row r="18" spans="1:5" s="92" customFormat="1" ht="15.75">
      <c r="A18" s="99" t="s">
        <v>189</v>
      </c>
      <c r="B18" s="103" t="s">
        <v>190</v>
      </c>
      <c r="C18" s="104">
        <v>19300</v>
      </c>
      <c r="D18" s="104">
        <v>100</v>
      </c>
      <c r="E18" s="109">
        <f t="shared" si="1"/>
        <v>19400</v>
      </c>
    </row>
    <row r="19" spans="1:5" s="92" customFormat="1" ht="15.75">
      <c r="A19" s="99" t="s">
        <v>191</v>
      </c>
      <c r="B19" s="103" t="s">
        <v>192</v>
      </c>
      <c r="C19" s="104" t="s">
        <v>193</v>
      </c>
      <c r="D19" s="104"/>
      <c r="E19" s="109">
        <f t="shared" si="1"/>
        <v>0</v>
      </c>
    </row>
    <row r="20" spans="1:5" s="92" customFormat="1" ht="15.75">
      <c r="A20" s="99" t="s">
        <v>194</v>
      </c>
      <c r="B20" s="103" t="s">
        <v>195</v>
      </c>
      <c r="C20" s="104">
        <v>200</v>
      </c>
      <c r="D20" s="104" t="s">
        <v>66</v>
      </c>
      <c r="E20" s="109">
        <f t="shared" si="1"/>
        <v>200</v>
      </c>
    </row>
    <row r="21" spans="1:5" s="92" customFormat="1" ht="15.75">
      <c r="A21" s="99" t="s">
        <v>196</v>
      </c>
      <c r="B21" s="103" t="s">
        <v>197</v>
      </c>
      <c r="C21" s="104">
        <v>444200</v>
      </c>
      <c r="D21" s="104" t="s">
        <v>66</v>
      </c>
      <c r="E21" s="109">
        <f t="shared" si="1"/>
        <v>444200</v>
      </c>
    </row>
    <row r="22" spans="1:5" s="110" customFormat="1" ht="15.75">
      <c r="A22" s="99" t="s">
        <v>198</v>
      </c>
      <c r="B22" s="106" t="s">
        <v>199</v>
      </c>
      <c r="C22" s="107">
        <f>SUM(C15:C21)</f>
        <v>474700</v>
      </c>
      <c r="D22" s="107">
        <f>SUM(D15:D21)</f>
        <v>19500</v>
      </c>
      <c r="E22" s="108">
        <f>SUM(E15:E21)</f>
        <v>494200</v>
      </c>
    </row>
    <row r="23" spans="1:5" s="110" customFormat="1" ht="15.75">
      <c r="A23" s="99" t="s">
        <v>200</v>
      </c>
      <c r="B23" s="111" t="s">
        <v>201</v>
      </c>
      <c r="C23" s="112">
        <f>C22-C14</f>
        <v>0</v>
      </c>
      <c r="D23" s="112">
        <f>D22-D14</f>
        <v>100</v>
      </c>
      <c r="E23" s="113">
        <f>E22-E14</f>
        <v>100</v>
      </c>
    </row>
    <row r="24" spans="1:5" s="118" customFormat="1" ht="15.75">
      <c r="A24" s="114"/>
      <c r="B24" s="115"/>
      <c r="C24" s="116"/>
      <c r="D24" s="116"/>
      <c r="E24" s="117"/>
    </row>
    <row r="25" spans="1:5" s="92" customFormat="1" ht="15.75">
      <c r="A25" s="99"/>
      <c r="B25" s="119" t="s">
        <v>202</v>
      </c>
      <c r="C25" s="120"/>
      <c r="D25" s="121" t="s">
        <v>66</v>
      </c>
      <c r="E25" s="122">
        <f>SUM(C25)</f>
        <v>0</v>
      </c>
    </row>
    <row r="26" spans="1:5" s="92" customFormat="1" ht="16.5" thickBot="1">
      <c r="A26" s="123"/>
      <c r="B26" s="124" t="s">
        <v>203</v>
      </c>
      <c r="C26" s="125" t="s">
        <v>66</v>
      </c>
      <c r="D26" s="126"/>
      <c r="E26" s="127">
        <f>SUM(D26)</f>
        <v>0</v>
      </c>
    </row>
    <row r="27" spans="1:5" s="92" customFormat="1" ht="15.75">
      <c r="A27" s="91"/>
      <c r="C27" s="93"/>
      <c r="D27" s="93"/>
      <c r="E27" s="93"/>
    </row>
    <row r="28" spans="1:5" s="128" customFormat="1" ht="15.75">
      <c r="A28" s="128" t="s">
        <v>204</v>
      </c>
      <c r="C28" s="129" t="s">
        <v>205</v>
      </c>
      <c r="D28" s="130" t="s">
        <v>206</v>
      </c>
      <c r="E28" s="130" t="s">
        <v>207</v>
      </c>
    </row>
    <row r="29" spans="3:5" s="131" customFormat="1" ht="11.25">
      <c r="C29" s="132"/>
      <c r="D29" s="132"/>
      <c r="E29" s="132"/>
    </row>
    <row r="30" spans="3:5" s="131" customFormat="1" ht="11.25">
      <c r="C30" s="132"/>
      <c r="D30" s="132"/>
      <c r="E30" s="132"/>
    </row>
    <row r="31" spans="3:5" s="131" customFormat="1" ht="11.25">
      <c r="C31" s="132"/>
      <c r="D31" s="132"/>
      <c r="E31" s="132"/>
    </row>
    <row r="32" spans="3:5" s="131" customFormat="1" ht="11.25">
      <c r="C32" s="132"/>
      <c r="D32" s="132"/>
      <c r="E32" s="132"/>
    </row>
    <row r="33" spans="3:5" s="131" customFormat="1" ht="11.25">
      <c r="C33" s="132"/>
      <c r="D33" s="132"/>
      <c r="E33" s="132"/>
    </row>
    <row r="34" spans="3:5" s="131" customFormat="1" ht="11.25">
      <c r="C34" s="132"/>
      <c r="D34" s="132"/>
      <c r="E34" s="132"/>
    </row>
    <row r="35" spans="3:5" s="131" customFormat="1" ht="11.25">
      <c r="C35" s="132"/>
      <c r="D35" s="132"/>
      <c r="E35" s="132"/>
    </row>
    <row r="36" spans="3:5" s="131" customFormat="1" ht="11.25">
      <c r="C36" s="132"/>
      <c r="D36" s="132"/>
      <c r="E36" s="132"/>
    </row>
    <row r="37" spans="3:5" s="131" customFormat="1" ht="11.25">
      <c r="C37" s="132"/>
      <c r="D37" s="132"/>
      <c r="E37" s="132"/>
    </row>
    <row r="38" spans="3:5" s="131" customFormat="1" ht="11.25">
      <c r="C38" s="132"/>
      <c r="D38" s="132"/>
      <c r="E38" s="132"/>
    </row>
    <row r="39" spans="3:5" s="131" customFormat="1" ht="11.25">
      <c r="C39" s="132"/>
      <c r="D39" s="132"/>
      <c r="E39" s="132"/>
    </row>
    <row r="40" spans="3:5" s="131" customFormat="1" ht="11.25">
      <c r="C40" s="132"/>
      <c r="D40" s="132"/>
      <c r="E40" s="13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A15" sqref="A15:B15"/>
    </sheetView>
  </sheetViews>
  <sheetFormatPr defaultColWidth="9.00390625" defaultRowHeight="12.75"/>
  <cols>
    <col min="2" max="2" width="29.875" style="0" customWidth="1"/>
    <col min="3" max="3" width="17.00390625" style="0" customWidth="1"/>
    <col min="4" max="4" width="15.75390625" style="0" customWidth="1"/>
    <col min="5" max="5" width="14.125" style="0" customWidth="1"/>
    <col min="6" max="7" width="12.875" style="0" customWidth="1"/>
  </cols>
  <sheetData>
    <row r="2" spans="1:10" ht="15.75">
      <c r="A2" s="22"/>
      <c r="B2" s="23"/>
      <c r="C2" s="23"/>
      <c r="D2" s="23"/>
      <c r="E2" s="23"/>
      <c r="F2" s="23"/>
      <c r="G2" s="209" t="s">
        <v>64</v>
      </c>
      <c r="H2" s="209"/>
      <c r="I2" s="22"/>
      <c r="J2" s="22"/>
    </row>
    <row r="3" spans="1:10" ht="12.75">
      <c r="A3" s="24"/>
      <c r="B3" s="25"/>
      <c r="C3" s="25"/>
      <c r="D3" s="25"/>
      <c r="E3" s="25"/>
      <c r="F3" s="25"/>
      <c r="G3" s="24"/>
      <c r="H3" s="24"/>
      <c r="I3" s="24"/>
      <c r="J3" s="24"/>
    </row>
    <row r="4" spans="1:10" ht="12.75">
      <c r="A4" s="24"/>
      <c r="B4" s="25"/>
      <c r="C4" s="25"/>
      <c r="D4" s="25"/>
      <c r="E4" s="25"/>
      <c r="F4" s="25"/>
      <c r="G4" s="24"/>
      <c r="H4" s="24"/>
      <c r="I4" s="24"/>
      <c r="J4" s="24"/>
    </row>
    <row r="5" spans="1:10" ht="12.75">
      <c r="A5" s="24"/>
      <c r="B5" s="25"/>
      <c r="C5" s="25"/>
      <c r="D5" s="25"/>
      <c r="E5" s="25"/>
      <c r="F5" s="25"/>
      <c r="G5" s="24"/>
      <c r="H5" s="24"/>
      <c r="I5" s="24"/>
      <c r="J5" s="24"/>
    </row>
    <row r="6" spans="1:10" ht="15.75">
      <c r="A6" s="26" t="s">
        <v>65</v>
      </c>
      <c r="B6" s="27"/>
      <c r="C6" s="25"/>
      <c r="D6" s="25"/>
      <c r="E6" s="25"/>
      <c r="F6" s="25"/>
      <c r="G6" s="24"/>
      <c r="H6" s="24"/>
      <c r="I6" s="24"/>
      <c r="J6" s="24"/>
    </row>
    <row r="7" spans="1:10" ht="15">
      <c r="A7" s="28"/>
      <c r="B7" s="27"/>
      <c r="C7" s="25"/>
      <c r="D7" s="25"/>
      <c r="E7" s="25"/>
      <c r="F7" s="25"/>
      <c r="G7" s="24"/>
      <c r="H7" s="24"/>
      <c r="I7" s="24"/>
      <c r="J7" s="24"/>
    </row>
    <row r="8" spans="1:10" ht="15">
      <c r="A8" s="28"/>
      <c r="B8" s="27"/>
      <c r="C8" s="25"/>
      <c r="D8" s="25"/>
      <c r="E8" s="25"/>
      <c r="F8" s="25"/>
      <c r="G8" s="24"/>
      <c r="H8" s="24"/>
      <c r="I8" s="24"/>
      <c r="J8" s="24"/>
    </row>
    <row r="9" spans="1:10" ht="12.75">
      <c r="A9" s="29" t="s">
        <v>33</v>
      </c>
      <c r="B9" s="27"/>
      <c r="C9" s="25"/>
      <c r="D9" s="25"/>
      <c r="E9" s="25" t="s">
        <v>34</v>
      </c>
      <c r="F9" s="25"/>
      <c r="G9" s="24"/>
      <c r="H9" s="24"/>
      <c r="I9" s="24"/>
      <c r="J9" s="24"/>
    </row>
    <row r="10" spans="1:10" ht="15">
      <c r="A10" s="30"/>
      <c r="B10" s="27"/>
      <c r="C10" s="25"/>
      <c r="D10" s="25"/>
      <c r="E10" s="25"/>
      <c r="F10" s="25"/>
      <c r="G10" s="24"/>
      <c r="H10" s="24"/>
      <c r="I10" s="24"/>
      <c r="J10" s="24"/>
    </row>
    <row r="11" spans="1:10" ht="12.75">
      <c r="A11" s="202" t="s">
        <v>35</v>
      </c>
      <c r="B11" s="203"/>
      <c r="C11" s="203"/>
      <c r="D11" s="31" t="s">
        <v>36</v>
      </c>
      <c r="E11" s="32"/>
      <c r="F11" s="32"/>
      <c r="G11" s="33"/>
      <c r="H11" s="34"/>
      <c r="I11" s="24"/>
      <c r="J11" s="24"/>
    </row>
    <row r="12" spans="1:10" ht="12.75">
      <c r="A12" s="204"/>
      <c r="B12" s="205"/>
      <c r="C12" s="35"/>
      <c r="D12" s="36" t="s">
        <v>37</v>
      </c>
      <c r="E12" s="37" t="s">
        <v>38</v>
      </c>
      <c r="F12" s="37" t="s">
        <v>39</v>
      </c>
      <c r="G12" s="38" t="s">
        <v>40</v>
      </c>
      <c r="H12" s="38" t="s">
        <v>41</v>
      </c>
      <c r="I12" s="24"/>
      <c r="J12" s="24"/>
    </row>
    <row r="13" spans="1:10" ht="12.75">
      <c r="A13" s="206" t="s">
        <v>45</v>
      </c>
      <c r="B13" s="206"/>
      <c r="C13" s="39">
        <v>8400</v>
      </c>
      <c r="D13" s="40"/>
      <c r="E13" s="40"/>
      <c r="F13" s="40"/>
      <c r="G13" s="40">
        <v>8400</v>
      </c>
      <c r="H13" s="41"/>
      <c r="I13" s="42"/>
      <c r="J13" s="42"/>
    </row>
    <row r="14" spans="1:10" ht="12.75">
      <c r="A14" s="207" t="s">
        <v>46</v>
      </c>
      <c r="B14" s="207"/>
      <c r="C14" s="39">
        <f>SUM(D14:H14)</f>
        <v>0</v>
      </c>
      <c r="D14" s="16"/>
      <c r="E14" s="16"/>
      <c r="F14" s="16"/>
      <c r="G14" s="15"/>
      <c r="H14" s="15"/>
      <c r="I14" s="24"/>
      <c r="J14" s="24"/>
    </row>
    <row r="15" spans="1:10" ht="12.75">
      <c r="A15" s="207" t="s">
        <v>47</v>
      </c>
      <c r="B15" s="207"/>
      <c r="C15" s="39">
        <v>750</v>
      </c>
      <c r="D15" s="16"/>
      <c r="E15" s="16"/>
      <c r="F15" s="16"/>
      <c r="G15" s="15">
        <v>750</v>
      </c>
      <c r="H15" s="15"/>
      <c r="I15" s="24"/>
      <c r="J15" s="24"/>
    </row>
    <row r="16" spans="1:10" ht="12.75">
      <c r="A16" s="207" t="s">
        <v>42</v>
      </c>
      <c r="B16" s="207"/>
      <c r="C16" s="39">
        <v>30400</v>
      </c>
      <c r="D16" s="16">
        <v>12400</v>
      </c>
      <c r="E16" s="16" t="s">
        <v>66</v>
      </c>
      <c r="F16" s="16" t="s">
        <v>66</v>
      </c>
      <c r="G16" s="15">
        <v>18000</v>
      </c>
      <c r="H16" s="15"/>
      <c r="I16" s="24"/>
      <c r="J16" s="24"/>
    </row>
    <row r="17" spans="1:10" ht="12.75">
      <c r="A17" s="211" t="s">
        <v>43</v>
      </c>
      <c r="B17" s="211"/>
      <c r="C17" s="43">
        <f aca="true" t="shared" si="0" ref="C17:H17">SUM(C13:C16)</f>
        <v>39550</v>
      </c>
      <c r="D17" s="43">
        <f t="shared" si="0"/>
        <v>12400</v>
      </c>
      <c r="E17" s="43">
        <f t="shared" si="0"/>
        <v>0</v>
      </c>
      <c r="F17" s="43">
        <f t="shared" si="0"/>
        <v>0</v>
      </c>
      <c r="G17" s="43">
        <f t="shared" si="0"/>
        <v>27150</v>
      </c>
      <c r="H17" s="43">
        <f t="shared" si="0"/>
        <v>0</v>
      </c>
      <c r="I17" s="24"/>
      <c r="J17" s="24"/>
    </row>
    <row r="18" spans="1:10" ht="12.75">
      <c r="A18" s="24"/>
      <c r="B18" s="25"/>
      <c r="C18" s="25"/>
      <c r="D18" s="25"/>
      <c r="E18" s="25"/>
      <c r="F18" s="25"/>
      <c r="G18" s="24"/>
      <c r="H18" s="24"/>
      <c r="I18" s="24"/>
      <c r="J18" s="24"/>
    </row>
    <row r="19" spans="1:10" ht="12.75">
      <c r="A19" s="44" t="s">
        <v>44</v>
      </c>
      <c r="B19" s="45"/>
      <c r="C19" s="45"/>
      <c r="D19" s="45"/>
      <c r="E19" s="45"/>
      <c r="F19" s="45"/>
      <c r="G19" s="44"/>
      <c r="H19" s="44"/>
      <c r="I19" s="44"/>
      <c r="J19" s="44"/>
    </row>
    <row r="20" spans="1:10" ht="12.75">
      <c r="A20" s="24"/>
      <c r="B20" s="25"/>
      <c r="C20" s="25"/>
      <c r="D20" s="25"/>
      <c r="E20" s="25"/>
      <c r="F20" s="25"/>
      <c r="G20" s="24"/>
      <c r="H20" s="24"/>
      <c r="I20" s="24"/>
      <c r="J20" s="24"/>
    </row>
    <row r="21" spans="1:10" ht="12.75">
      <c r="A21" s="177" t="s">
        <v>67</v>
      </c>
      <c r="B21" s="170"/>
      <c r="C21" s="25">
        <v>3400</v>
      </c>
      <c r="D21" s="25"/>
      <c r="E21" s="25"/>
      <c r="F21" s="25"/>
      <c r="G21" s="24"/>
      <c r="H21" s="24"/>
      <c r="I21" s="24"/>
      <c r="J21" s="24"/>
    </row>
    <row r="22" spans="1:10" ht="12.75">
      <c r="A22" s="177" t="s">
        <v>68</v>
      </c>
      <c r="B22" s="170"/>
      <c r="C22" s="25">
        <v>2000</v>
      </c>
      <c r="D22" s="25"/>
      <c r="E22" s="25"/>
      <c r="F22" s="25"/>
      <c r="G22" s="24"/>
      <c r="H22" s="24"/>
      <c r="I22" s="24"/>
      <c r="J22" s="24"/>
    </row>
    <row r="23" spans="1:3" ht="12.75">
      <c r="A23" s="210" t="s">
        <v>71</v>
      </c>
      <c r="B23" s="210"/>
      <c r="C23" s="63">
        <v>3000</v>
      </c>
    </row>
    <row r="24" spans="1:3" ht="12.75">
      <c r="A24" s="208" t="s">
        <v>69</v>
      </c>
      <c r="B24" s="208"/>
      <c r="C24" s="63">
        <v>750</v>
      </c>
    </row>
    <row r="26" ht="12.75">
      <c r="A26" s="64">
        <v>38077</v>
      </c>
    </row>
    <row r="27" ht="12.75">
      <c r="A27" t="s">
        <v>70</v>
      </c>
    </row>
  </sheetData>
  <mergeCells count="12">
    <mergeCell ref="A24:B24"/>
    <mergeCell ref="G2:H2"/>
    <mergeCell ref="A21:B21"/>
    <mergeCell ref="A22:B22"/>
    <mergeCell ref="A23:B23"/>
    <mergeCell ref="A15:B15"/>
    <mergeCell ref="A16:B16"/>
    <mergeCell ref="A17:B17"/>
    <mergeCell ref="A11:C11"/>
    <mergeCell ref="A12:B12"/>
    <mergeCell ref="A13:B13"/>
    <mergeCell ref="A14:B1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B11" sqref="B11:E11"/>
    </sheetView>
  </sheetViews>
  <sheetFormatPr defaultColWidth="9.00390625" defaultRowHeight="12.75"/>
  <cols>
    <col min="1" max="1" width="6.25390625" style="0" customWidth="1"/>
  </cols>
  <sheetData>
    <row r="1" ht="18.75">
      <c r="B1" s="46"/>
    </row>
    <row r="2" spans="2:13" ht="18.75">
      <c r="B2" s="46"/>
      <c r="L2" s="215" t="s">
        <v>160</v>
      </c>
      <c r="M2" s="215"/>
    </row>
    <row r="3" ht="12.75">
      <c r="J3" t="s">
        <v>34</v>
      </c>
    </row>
    <row r="4" ht="20.25">
      <c r="A4" s="47" t="s">
        <v>49</v>
      </c>
    </row>
    <row r="5" ht="15.75">
      <c r="A5" s="48" t="s">
        <v>50</v>
      </c>
    </row>
    <row r="6" ht="13.5" thickBot="1"/>
    <row r="7" spans="1:13" ht="12.75">
      <c r="A7" s="222" t="s">
        <v>51</v>
      </c>
      <c r="B7" s="223" t="s">
        <v>52</v>
      </c>
      <c r="C7" s="224"/>
      <c r="D7" s="224"/>
      <c r="E7" s="225"/>
      <c r="F7" s="232" t="s">
        <v>53</v>
      </c>
      <c r="G7" s="233"/>
      <c r="H7" s="7" t="s">
        <v>54</v>
      </c>
      <c r="I7" s="7" t="s">
        <v>55</v>
      </c>
      <c r="J7" s="232" t="s">
        <v>56</v>
      </c>
      <c r="K7" s="234"/>
      <c r="L7" s="234"/>
      <c r="M7" s="235"/>
    </row>
    <row r="8" spans="1:13" ht="12.75">
      <c r="A8" s="194"/>
      <c r="B8" s="226"/>
      <c r="C8" s="227"/>
      <c r="D8" s="227"/>
      <c r="E8" s="228"/>
      <c r="F8" s="49" t="s">
        <v>57</v>
      </c>
      <c r="G8" s="50" t="s">
        <v>58</v>
      </c>
      <c r="H8" s="49" t="s">
        <v>32</v>
      </c>
      <c r="I8" s="49" t="s">
        <v>59</v>
      </c>
      <c r="J8" s="236" t="s">
        <v>60</v>
      </c>
      <c r="K8" s="237"/>
      <c r="L8" s="236" t="s">
        <v>61</v>
      </c>
      <c r="M8" s="238"/>
    </row>
    <row r="9" spans="1:13" ht="13.5" thickBot="1">
      <c r="A9" s="195"/>
      <c r="B9" s="229"/>
      <c r="C9" s="230"/>
      <c r="D9" s="230"/>
      <c r="E9" s="231"/>
      <c r="F9" s="51"/>
      <c r="G9" s="52"/>
      <c r="H9" s="51"/>
      <c r="I9" s="51"/>
      <c r="J9" s="51" t="s">
        <v>62</v>
      </c>
      <c r="K9" s="51" t="s">
        <v>63</v>
      </c>
      <c r="L9" s="51" t="s">
        <v>62</v>
      </c>
      <c r="M9" s="53" t="s">
        <v>63</v>
      </c>
    </row>
    <row r="10" spans="1:13" ht="12.75">
      <c r="A10" s="65" t="s">
        <v>72</v>
      </c>
      <c r="B10" s="216" t="s">
        <v>73</v>
      </c>
      <c r="C10" s="217"/>
      <c r="D10" s="217"/>
      <c r="E10" s="218"/>
      <c r="F10" s="54" t="s">
        <v>74</v>
      </c>
      <c r="G10" s="55" t="s">
        <v>75</v>
      </c>
      <c r="H10" s="56">
        <v>102396</v>
      </c>
      <c r="I10" s="56">
        <v>54926</v>
      </c>
      <c r="J10" s="56">
        <v>54926</v>
      </c>
      <c r="K10" s="56"/>
      <c r="L10" s="56"/>
      <c r="M10" s="57"/>
    </row>
    <row r="11" spans="1:13" ht="12.75">
      <c r="A11" s="66" t="s">
        <v>76</v>
      </c>
      <c r="B11" s="219" t="s">
        <v>77</v>
      </c>
      <c r="C11" s="220"/>
      <c r="D11" s="220"/>
      <c r="E11" s="221"/>
      <c r="F11" s="54" t="s">
        <v>74</v>
      </c>
      <c r="G11" s="58">
        <v>2005</v>
      </c>
      <c r="H11" s="56">
        <v>22000</v>
      </c>
      <c r="I11" s="56">
        <v>11200</v>
      </c>
      <c r="J11" s="56">
        <v>6000</v>
      </c>
      <c r="K11" s="15"/>
      <c r="L11" s="16">
        <v>5200</v>
      </c>
      <c r="M11" s="59"/>
    </row>
    <row r="12" spans="1:14" ht="12.75">
      <c r="A12" s="66" t="s">
        <v>78</v>
      </c>
      <c r="B12" s="219" t="s">
        <v>79</v>
      </c>
      <c r="C12" s="220"/>
      <c r="D12" s="220"/>
      <c r="E12" s="221"/>
      <c r="F12" s="54" t="s">
        <v>74</v>
      </c>
      <c r="G12" s="67">
        <v>2006</v>
      </c>
      <c r="H12" s="16">
        <v>17300</v>
      </c>
      <c r="I12" s="56">
        <v>2500</v>
      </c>
      <c r="J12" s="14"/>
      <c r="K12" s="15"/>
      <c r="L12" s="16">
        <v>2500</v>
      </c>
      <c r="M12" s="60"/>
      <c r="N12" s="50"/>
    </row>
    <row r="13" spans="1:13" ht="13.5" thickBot="1">
      <c r="A13" s="68" t="s">
        <v>80</v>
      </c>
      <c r="B13" s="212" t="s">
        <v>81</v>
      </c>
      <c r="C13" s="213"/>
      <c r="D13" s="213"/>
      <c r="E13" s="214"/>
      <c r="F13" s="17">
        <v>2004</v>
      </c>
      <c r="G13" s="69">
        <v>2007</v>
      </c>
      <c r="H13" s="70">
        <v>21000</v>
      </c>
      <c r="I13" s="70">
        <v>900</v>
      </c>
      <c r="J13" s="70"/>
      <c r="K13" s="70"/>
      <c r="L13" s="71">
        <v>900</v>
      </c>
      <c r="M13" s="72"/>
    </row>
    <row r="14" spans="1:13" ht="12.75">
      <c r="A14" s="50"/>
      <c r="B14" s="24"/>
      <c r="C14" s="24"/>
      <c r="D14" s="24"/>
      <c r="E14" s="24"/>
      <c r="F14" s="61"/>
      <c r="G14" s="24"/>
      <c r="H14" s="24"/>
      <c r="I14" s="24"/>
      <c r="J14" s="24"/>
      <c r="K14" s="50"/>
      <c r="L14" s="24"/>
      <c r="M14" s="24"/>
    </row>
    <row r="15" spans="1:14" ht="12.75">
      <c r="A15" s="50"/>
      <c r="B15" s="24"/>
      <c r="C15" s="24"/>
      <c r="D15" s="24"/>
      <c r="E15" s="24"/>
      <c r="F15" s="61"/>
      <c r="G15" s="24"/>
      <c r="H15" s="25"/>
      <c r="I15" s="25"/>
      <c r="J15" s="24"/>
      <c r="K15" s="24"/>
      <c r="L15" s="25"/>
      <c r="M15" s="25"/>
      <c r="N15" s="24"/>
    </row>
    <row r="16" spans="1:14" ht="12.75">
      <c r="A16" s="24"/>
      <c r="B16" s="24"/>
      <c r="C16" s="24"/>
      <c r="D16" s="24"/>
      <c r="E16" s="24"/>
      <c r="F16" s="61"/>
      <c r="G16" s="24"/>
      <c r="H16" s="24"/>
      <c r="I16" s="24"/>
      <c r="J16" s="24"/>
      <c r="K16" s="24"/>
      <c r="L16" s="24"/>
      <c r="M16" s="24"/>
      <c r="N16" s="24"/>
    </row>
  </sheetData>
  <mergeCells count="11">
    <mergeCell ref="A7:A9"/>
    <mergeCell ref="B7:E9"/>
    <mergeCell ref="F7:G7"/>
    <mergeCell ref="J7:M7"/>
    <mergeCell ref="J8:K8"/>
    <mergeCell ref="L8:M8"/>
    <mergeCell ref="B13:E13"/>
    <mergeCell ref="L2:M2"/>
    <mergeCell ref="B10:E10"/>
    <mergeCell ref="B11:E11"/>
    <mergeCell ref="B12:E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8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12.25390625" style="0" customWidth="1"/>
    <col min="2" max="6" width="12.75390625" style="0" customWidth="1"/>
  </cols>
  <sheetData>
    <row r="2" spans="9:10" ht="14.25">
      <c r="I2" s="215" t="s">
        <v>217</v>
      </c>
      <c r="J2" s="215"/>
    </row>
    <row r="3" spans="1:11" ht="18">
      <c r="A3" s="239" t="s">
        <v>210</v>
      </c>
      <c r="B3" s="240"/>
      <c r="C3" s="240"/>
      <c r="D3" s="240"/>
      <c r="E3" s="240"/>
      <c r="F3" s="240"/>
      <c r="G3" s="24"/>
      <c r="H3" s="24"/>
      <c r="I3" s="25"/>
      <c r="J3" s="25"/>
      <c r="K3" s="24"/>
    </row>
    <row r="4" spans="7:11" ht="13.5" thickBot="1">
      <c r="G4" s="24"/>
      <c r="H4" s="24"/>
      <c r="I4" s="24"/>
      <c r="J4" s="24"/>
      <c r="K4" s="24"/>
    </row>
    <row r="5" spans="1:6" ht="45.75" thickBot="1">
      <c r="A5" s="171" t="s">
        <v>211</v>
      </c>
      <c r="B5" s="172" t="s">
        <v>212</v>
      </c>
      <c r="C5" s="172" t="s">
        <v>213</v>
      </c>
      <c r="D5" s="172" t="s">
        <v>214</v>
      </c>
      <c r="E5" s="172" t="s">
        <v>88</v>
      </c>
      <c r="F5" s="173" t="s">
        <v>215</v>
      </c>
    </row>
    <row r="6" spans="1:6" ht="12.75">
      <c r="A6" s="174">
        <v>11210</v>
      </c>
      <c r="B6" s="175">
        <v>112</v>
      </c>
      <c r="C6" s="175">
        <v>42</v>
      </c>
      <c r="D6" s="175">
        <v>2</v>
      </c>
      <c r="E6" s="175" t="s">
        <v>216</v>
      </c>
      <c r="F6" s="176">
        <v>156</v>
      </c>
    </row>
    <row r="7" spans="1:6" ht="12.75">
      <c r="A7" s="178">
        <v>11220</v>
      </c>
      <c r="B7" s="179">
        <v>66</v>
      </c>
      <c r="C7" s="179">
        <v>27</v>
      </c>
      <c r="D7" s="179">
        <v>6</v>
      </c>
      <c r="E7" s="179" t="s">
        <v>216</v>
      </c>
      <c r="F7" s="180">
        <v>99</v>
      </c>
    </row>
    <row r="8" spans="1:6" ht="13.5" thickBot="1">
      <c r="A8" s="181">
        <v>11230</v>
      </c>
      <c r="B8" s="182">
        <v>137</v>
      </c>
      <c r="C8" s="182">
        <v>27</v>
      </c>
      <c r="D8" s="182">
        <v>10</v>
      </c>
      <c r="E8" s="182">
        <v>34</v>
      </c>
      <c r="F8" s="183">
        <v>208</v>
      </c>
    </row>
  </sheetData>
  <mergeCells count="2">
    <mergeCell ref="I2:J2"/>
    <mergeCell ref="A3:F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ČVUT FSv</dc:creator>
  <cp:keywords/>
  <dc:description/>
  <cp:lastModifiedBy>zaleska</cp:lastModifiedBy>
  <cp:lastPrinted>2004-04-05T07:47:08Z</cp:lastPrinted>
  <dcterms:created xsi:type="dcterms:W3CDTF">2004-04-01T12:05:40Z</dcterms:created>
  <dcterms:modified xsi:type="dcterms:W3CDTF">2004-04-29T12:49:12Z</dcterms:modified>
  <cp:category/>
  <cp:version/>
  <cp:contentType/>
  <cp:contentStatus/>
</cp:coreProperties>
</file>