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71.xml" ContentType="application/vnd.openxmlformats-officedocument.spreadsheetml.pivotCacheDefinition+xml"/>
  <Override PartName="/xl/pivotCache/pivotCacheRecords71.xml" ContentType="application/vnd.openxmlformats-officedocument.spreadsheetml.pivotCacheRecords+xml"/>
  <Override PartName="/xl/tables/table9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32.xml" ContentType="application/vnd.openxmlformats-officedocument.spreadsheetml.pivotTable+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tables/table132.xml" ContentType="application/vnd.openxmlformats-officedocument.spreadsheetml.table+xml"/>
  <Override PartName="/xl/worksheets/sheet263.xml" ContentType="application/vnd.openxmlformats-officedocument.spreadsheetml.worksheet+xml"/>
  <Override PartName="/xl/drawings/drawing263.xml" ContentType="application/vnd.openxmlformats-officedocument.drawing+xml"/>
  <Override PartName="/xl/pivotCache/pivotCacheDefinition133.xml" ContentType="application/vnd.openxmlformats-officedocument.spreadsheetml.pivotCacheDefinition+xml"/>
  <Override PartName="/xl/pivotCache/pivotCacheRecords133.xml" ContentType="application/vnd.openxmlformats-officedocument.spreadsheetml.pivotCacheRecords+xml"/>
  <Override PartName="/xl/worksheets/sheet214.xml" ContentType="application/vnd.openxmlformats-officedocument.spreadsheetml.worksheet+xml"/>
  <Override PartName="/xl/drawings/drawing214.xml" ContentType="application/vnd.openxmlformats-officedocument.drawing+xml"/>
  <Override PartName="/xl/pivotTables/pivotTable153.xml" ContentType="application/vnd.openxmlformats-officedocument.spreadsheetml.pivotTable+xml"/>
  <Override PartName="/xl/pivotCache/pivotCacheDefinition114.xml" ContentType="application/vnd.openxmlformats-officedocument.spreadsheetml.pivotCacheDefinition+xml"/>
  <Override PartName="/xl/pivotCache/pivotCacheRecords114.xml" ContentType="application/vnd.openxmlformats-officedocument.spreadsheetml.pivotCacheRecords+xml"/>
  <Override PartName="/xl/pivotCache/pivotCacheDefinition85.xml" ContentType="application/vnd.openxmlformats-officedocument.spreadsheetml.pivotCacheDefinition+xml"/>
  <Override PartName="/xl/pivotCache/pivotCacheRecords85.xml" ContentType="application/vnd.openxmlformats-officedocument.spreadsheetml.pivotCacheRecords+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75.xml" ContentType="application/vnd.openxmlformats-officedocument.spreadsheetml.worksheet+xml"/>
  <Override PartName="/xl/drawings/drawing7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pivotTables/pivotTable14.xml" ContentType="application/vnd.openxmlformats-officedocument.spreadsheetml.pivotTable+xml"/>
  <Override PartName="/xl/pivotCache/pivotCacheDefinition36.xml" ContentType="application/vnd.openxmlformats-officedocument.spreadsheetml.pivotCacheDefinition+xml"/>
  <Override PartName="/xl/pivotCache/pivotCacheRecords36.xml" ContentType="application/vnd.openxmlformats-officedocument.spreadsheetml.pivotCacheRecords+xml"/>
  <Override PartName="/xl/tables/table13.xml" ContentType="application/vnd.openxmlformats-officedocument.spreadsheetml.table+xml"/>
  <Override PartName="/xl/worksheets/sheet167.xml" ContentType="application/vnd.openxmlformats-officedocument.spreadsheetml.worksheet+xml"/>
  <Override PartName="/xl/drawings/drawing167.xml" ContentType="application/vnd.openxmlformats-officedocument.drawing+xml"/>
  <Override PartName="/xl/pivotTables/pivotTable115.xml" ContentType="application/vnd.openxmlformats-officedocument.spreadsheetml.pivotTable+xml"/>
  <Override PartName="/xl/pivotCache/pivotCacheDefinition57.xml" ContentType="application/vnd.openxmlformats-officedocument.spreadsheetml.pivotCacheDefinition+xml"/>
  <Override PartName="/xl/pivotCache/pivotCacheRecords57.xml" ContentType="application/vnd.openxmlformats-officedocument.spreadsheetml.pivotCacheRecords+xml"/>
  <Override PartName="/xl/tables/table114.xml" ContentType="application/vnd.openxmlformats-officedocument.spreadsheetml.table+xml"/>
  <Override PartName="/xl/worksheets/sheet18.xml" ContentType="application/vnd.openxmlformats-officedocument.spreadsheetml.worksheet+xml"/>
  <Override PartName="/xl/drawings/drawing1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pivotTables/pivotTable56.xml" ContentType="application/vnd.openxmlformats-officedocument.spreadsheetml.pivotTable+xml"/>
  <Override PartName="/xl/pivotCache/pivotCacheDefinition158.xml" ContentType="application/vnd.openxmlformats-officedocument.spreadsheetml.pivotCacheDefinition+xml"/>
  <Override PartName="/xl/pivotCache/pivotCacheRecords158.xml" ContentType="application/vnd.openxmlformats-officedocument.spreadsheetml.pivotCacheRecords+xml"/>
  <Override PartName="/xl/tables/table55.xml" ContentType="application/vnd.openxmlformats-officedocument.spreadsheetml.table+xml"/>
  <Override PartName="/xl/worksheets/sheet1110.xml" ContentType="application/vnd.openxmlformats-officedocument.spreadsheetml.worksheet+xml"/>
  <Override PartName="/xl/drawings/drawing1110.xml" ContentType="application/vnd.openxmlformats-officedocument.drawing+xml"/>
  <Override PartName="/xl/worksheets/sheet2411.xml" ContentType="application/vnd.openxmlformats-officedocument.spreadsheetml.worksheet+xml"/>
  <Override PartName="/xl/drawings/drawing2411.xml" ContentType="application/vnd.openxmlformats-officedocument.drawing+xml"/>
  <Override PartName="/xl/pivotTables/pivotTable187.xml" ContentType="application/vnd.openxmlformats-officedocument.spreadsheetml.pivotTable+xml"/>
  <Override PartName="/xl/pivotCache/pivotCacheDefinition69.xml" ContentType="application/vnd.openxmlformats-officedocument.spreadsheetml.pivotCacheDefinition+xml"/>
  <Override PartName="/xl/pivotCache/pivotCacheRecords69.xml" ContentType="application/vnd.openxmlformats-officedocument.spreadsheetml.pivotCacheRecords+xml"/>
  <Override PartName="/xl/pivotCache/pivotCacheDefinition1410.xml" ContentType="application/vnd.openxmlformats-officedocument.spreadsheetml.pivotCacheDefinition+xml"/>
  <Override PartName="/xl/pivotCache/pivotCacheRecords1410.xml" ContentType="application/vnd.openxmlformats-officedocument.spreadsheetml.pivotCacheRecords+xml"/>
  <Override PartName="/xl/calcChain.xml" ContentType="application/vnd.openxmlformats-officedocument.spreadsheetml.calcChain+xml"/>
  <Override PartName="/xl/worksheets/sheet512.xml" ContentType="application/vnd.openxmlformats-officedocument.spreadsheetml.worksheet+xml"/>
  <Override PartName="/xl/drawings/drawing512.xml" ContentType="application/vnd.openxmlformats-officedocument.drawing+xml"/>
  <Override PartName="/xl/pivotTables/pivotTable48.xml" ContentType="application/vnd.openxmlformats-officedocument.spreadsheetml.pivotTable+xml"/>
  <Override PartName="/xl/tables/table46.xml" ContentType="application/vnd.openxmlformats-officedocument.spreadsheetml.table+xml"/>
  <Override PartName="/xl/worksheets/sheet1513.xml" ContentType="application/vnd.openxmlformats-officedocument.spreadsheetml.worksheet+xml"/>
  <Override PartName="/xl/drawings/drawing1513.xml" ContentType="application/vnd.openxmlformats-officedocument.drawing+xml"/>
  <Override PartName="/xl/pivotTables/pivotTable109.xml" ContentType="application/vnd.openxmlformats-officedocument.spreadsheetml.pivotTable+xml"/>
  <Override PartName="/xl/tables/table107.xml" ContentType="application/vnd.openxmlformats-officedocument.spreadsheetml.table+xml"/>
  <Override PartName="/xl/worksheets/sheet2314.xml" ContentType="application/vnd.openxmlformats-officedocument.spreadsheetml.worksheet+xml"/>
  <Override PartName="/xl/drawings/drawing2314.xml" ContentType="application/vnd.openxmlformats-officedocument.drawing+xml"/>
  <Override PartName="/xl/pivotTables/pivotTable1710.xml" ContentType="application/vnd.openxmlformats-officedocument.spreadsheetml.pivotTable+xml"/>
  <Override PartName="/xl/pivotCache/pivotCacheDefinition1011.xml" ContentType="application/vnd.openxmlformats-officedocument.spreadsheetml.pivotCacheDefinition+xml"/>
  <Override PartName="/xl/pivotCache/pivotCacheRecords1011.xml" ContentType="application/vnd.openxmlformats-officedocument.spreadsheetml.pivotCacheRecords+xml"/>
  <Override PartName="/xl/worksheets/sheet1015.xml" ContentType="application/vnd.openxmlformats-officedocument.spreadsheetml.worksheet+xml"/>
  <Override PartName="/xl/drawings/drawing1015.xml" ContentType="application/vnd.openxmlformats-officedocument.drawing+xml"/>
  <Override PartName="/xl/worksheets/sheet1916.xml" ContentType="application/vnd.openxmlformats-officedocument.spreadsheetml.worksheet+xml"/>
  <Override PartName="/xl/drawings/drawing1916.xml" ContentType="application/vnd.openxmlformats-officedocument.drawing+xml"/>
  <Override PartName="/xl/pivotTables/pivotTable1411.xml" ContentType="application/vnd.openxmlformats-officedocument.spreadsheetml.pivotTable+xml"/>
  <Override PartName="/xl/pivotCache/pivotCacheDefinition112.xml" ContentType="application/vnd.openxmlformats-officedocument.spreadsheetml.pivotCacheDefinition+xml"/>
  <Override PartName="/xl/pivotCache/pivotCacheRecords112.xml" ContentType="application/vnd.openxmlformats-officedocument.spreadsheetml.pivotCacheRecords+xml"/>
  <Override PartName="/xl/tables/table148.xml" ContentType="application/vnd.openxmlformats-officedocument.spreadsheetml.table+xml"/>
  <Override PartName="/xl/sharedStrings.xml" ContentType="application/vnd.openxmlformats-officedocument.spreadsheetml.sharedStrings+xml"/>
  <Override PartName="/xl/worksheets/sheet417.xml" ContentType="application/vnd.openxmlformats-officedocument.spreadsheetml.worksheet+xml"/>
  <Override PartName="/xl/drawings/drawing417.xml" ContentType="application/vnd.openxmlformats-officedocument.drawing+xml"/>
  <Override PartName="/xl/pivotTables/pivotTable312.xml" ContentType="application/vnd.openxmlformats-officedocument.spreadsheetml.pivotTable+xml"/>
  <Override PartName="/xl/tables/table39.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713.xml" ContentType="application/vnd.openxmlformats-officedocument.spreadsheetml.pivotTable+xml"/>
  <Override PartName="/xl/pivotCache/pivotCacheDefinition913.xml" ContentType="application/vnd.openxmlformats-officedocument.spreadsheetml.pivotCacheDefinition+xml"/>
  <Override PartName="/xl/pivotCache/pivotCacheRecords913.xml" ContentType="application/vnd.openxmlformats-officedocument.spreadsheetml.pivotCacheRecords+xml"/>
  <Override PartName="/xl/tables/table710.xml" ContentType="application/vnd.openxmlformats-officedocument.spreadsheetml.table+xml"/>
  <Override PartName="/xl/worksheets/sheet1419.xml" ContentType="application/vnd.openxmlformats-officedocument.spreadsheetml.worksheet+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pivotTables/pivotTable1614.xml" ContentType="application/vnd.openxmlformats-officedocument.spreadsheetml.pivotTable+xml"/>
  <Override PartName="/xl/pivotCache/pivotCacheDefinition414.xml" ContentType="application/vnd.openxmlformats-officedocument.spreadsheetml.pivotCacheDefinition+xml"/>
  <Override PartName="/xl/pivotCache/pivotCacheRecords414.xml" ContentType="application/vnd.openxmlformats-officedocument.spreadsheetml.pivotCacheRecord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worksheets/sheet821.xml" ContentType="application/vnd.openxmlformats-officedocument.spreadsheetml.worksheet+xml"/>
  <Override PartName="/xl/drawings/drawing821.xml" ContentType="application/vnd.openxmlformats-officedocument.drawing+xml"/>
  <Override PartName="/xl/pivotTables/pivotTable615.xml" ContentType="application/vnd.openxmlformats-officedocument.spreadsheetml.pivotTable+xml"/>
  <Override PartName="/xl/tables/table611.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6.xml" ContentType="application/vnd.openxmlformats-officedocument.spreadsheetml.pivotTable+xml"/>
  <Override PartName="/xl/pivotCache/pivotCacheDefinition1215.xml" ContentType="application/vnd.openxmlformats-officedocument.spreadsheetml.pivotCacheDefinition+xml"/>
  <Override PartName="/xl/pivotCache/pivotCacheRecords1215.xml" ContentType="application/vnd.openxmlformats-officedocument.spreadsheetml.pivotCacheRecords+xml"/>
  <Override PartName="/xl/tables/table212.xml" ContentType="application/vnd.openxmlformats-officedocument.spreadsheetml.table+xml"/>
  <Override PartName="/xl/worksheets/sheet1223.xml" ContentType="application/vnd.openxmlformats-officedocument.spreadsheetml.worksheet+xml"/>
  <Override PartName="/xl/drawings/drawing1223.xml" ContentType="application/vnd.openxmlformats-officedocument.drawing+xml"/>
  <Override PartName="/xl/pivotTables/pivotTable817.xml" ContentType="application/vnd.openxmlformats-officedocument.spreadsheetml.pivotTable+xml"/>
  <Override PartName="/xl/tables/table813.xml" ContentType="application/vnd.openxmlformats-officedocument.spreadsheetml.table+xml"/>
  <Override PartName="/xl/worksheets/sheet1724.xml" ContentType="application/vnd.openxmlformats-officedocument.spreadsheetml.worksheet+xml"/>
  <Override PartName="/xl/drawings/drawing1724.xml" ContentType="application/vnd.openxmlformats-officedocument.drawing+xml"/>
  <Override PartName="/xl/pivotTables/pivotTable1218.xml" ContentType="application/vnd.openxmlformats-officedocument.spreadsheetml.pivotTable+xml"/>
  <Override PartName="/xl/tables/table1214.xml" ContentType="application/vnd.openxmlformats-officedocument.spreadsheetml.table+xml"/>
  <Override PartName="/xl/worksheets/sheet2525.xml" ContentType="application/vnd.openxmlformats-officedocument.spreadsheetml.worksheet+xml"/>
  <Override PartName="/xl/drawings/drawing2525.xml" ContentType="application/vnd.openxmlformats-officedocument.drawing+xml"/>
  <Override PartName="/xl/pivotTables/pivotTable1919.xml" ContentType="application/vnd.openxmlformats-officedocument.spreadsheetml.pivotTable+xml"/>
  <Override PartName="/customXml/item13.xml" ContentType="application/xml"/>
  <Override PartName="/customXml/itemProps13.xml" ContentType="application/vnd.openxmlformats-officedocument.customXmlProperties+xml"/>
  <Override PartName="/xl/worksheets/sheet2026.xml" ContentType="application/vnd.openxmlformats-officedocument.spreadsheetml.worksheet+xml"/>
  <Override PartName="/xl/tables/table1515.xml" ContentType="application/vnd.openxmlformats-officedocument.spreadsheetml.table+xml"/>
  <Override PartName="/xl/drawings/drawing2026.xml" ContentType="application/vnd.openxmlformats-officedocument.drawing+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refreshAllConnections="1" defaultThemeVersion="166925"/>
  <bookViews>
    <workbookView xWindow="-120" yWindow="-120" windowWidth="29040" windowHeight="17640" xr2:uid="{00000000-000D-0000-FFFF-FFFF00000000}"/>
  </bookViews>
  <sheets>
    <sheet name="Začátek"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Další informace" sheetId="25" r:id="rId26"/>
  </sheets>
  <definedNames>
    <definedName name="DPH">0.0825</definedName>
    <definedName name="skupina_DalšíInformace">"Dolní linka, Skupina 113"</definedName>
    <definedName name="skupina_PrůvodceŠipky">" obrazec_ŠipkaZakřivená, txt_PrůvodceŠipky, obrazec_ŠipkaRovná "</definedName>
    <definedName name="skupina_PrůvodceSloženáZávorka">" obrazec_SloženáZávorkaDole, txt_PrůvodceSloženáZávorka, obrazec_SloženáZávorkaVlevo "</definedName>
    <definedName name="skupina_SloženáZávorka">"Další čára závorky, Čára závorky"</definedName>
  </definedNames>
  <calcPr calcId="191029"/>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 cacheId="9" r:id="rId36"/>
    <pivotCache cacheId="10" r:id="rId37"/>
    <pivotCache cacheId="11" r:id="rId38"/>
    <pivotCache cacheId="12" r:id="rId39"/>
    <pivotCache cacheId="13" r:id="rId40"/>
    <pivotCache cacheId="14" r:id="rId4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7" l="1"/>
  <c r="J7" i="27"/>
  <c r="J6" i="27"/>
  <c r="J5" i="27"/>
  <c r="J4" i="27"/>
  <c r="J7" i="22"/>
  <c r="J6" i="22"/>
  <c r="J5" i="22"/>
  <c r="I8" i="15"/>
  <c r="I7" i="15"/>
  <c r="I6" i="15"/>
  <c r="I5" i="15"/>
  <c r="C12" i="18" l="1"/>
  <c r="H10" i="24" l="1"/>
  <c r="I7" i="23"/>
  <c r="I6" i="23"/>
  <c r="I5" i="23"/>
  <c r="H9" i="21"/>
  <c r="F6" i="17"/>
  <c r="F6" i="16"/>
  <c r="H11" i="8"/>
  <c r="H10" i="8"/>
  <c r="H9" i="8"/>
</calcChain>
</file>

<file path=xl/sharedStrings.xml><?xml version="1.0" encoding="utf-8"?>
<sst xmlns="http://schemas.openxmlformats.org/spreadsheetml/2006/main" count="1062" uniqueCount="148">
  <si>
    <t>Uvítání
Pokyny pro čtečky obrazovky: Naučte se ještě lépe využít kontingenční tabulky. Jednoduchá kontingenční tabulka vám poskytne celkové shrnutí vašich dat. Někdy ale můžete potřebovat podrobné odpovědi na konkrétní otázky. S tím vám může pomoct přidání dalších řádkových a sloupcových polí. 
Pokyny budou dále navádět, ke kterým buňkám přejít, abyste mohli použít funkci, nebo k dalšímu čtení.
Pokud chcete začít, stiskněte CTRL+PAGE DOWN.</t>
  </si>
  <si>
    <t>Jednoduchá kontingenční tabulka vám poskytne celkové shrnutí vašich dat.
Někdy ale můžete potřebovat podrobné odpovědi na konkrétní otázky.
S tím vám může pomoct přidání dalších řádkových a sloupcových polí.</t>
  </si>
  <si>
    <t>JE DOBRÉ VĚDĚT
Absolvovali jste první kurz? Pokud ne, přejděte na Soubor &gt; Nový a najděte šablonu Vytvořte svou první kontingenční tabulku.</t>
  </si>
  <si>
    <t>Na začátek přejdete stisknutím CTRL+HOME. Pokud chcete začít s prohlídkou, stiskněte CTRL+PAGE DOWN.</t>
  </si>
  <si>
    <t xml:space="preserve">V prvním kurzu jsme vás seznámili s konceptem kontingenční tabulky. Také jsme vám vysvětlili, jak můžete použít řádkové pole jako podmínku, která rozdělí pole hodnot.   </t>
  </si>
  <si>
    <t>Pokud chcete pokračovat v tomto kurzu, stiskněte CTRL+PAGE DOWN. Pokud se chcete vrátit na předchozí list, stiskněte CTRL+PAGE UP.</t>
  </si>
  <si>
    <t>Tento příklad ukazuje, jak řádkové pole...</t>
  </si>
  <si>
    <t>...rozděluje pole hodnot.</t>
  </si>
  <si>
    <t>Datum</t>
  </si>
  <si>
    <t>Kupující</t>
  </si>
  <si>
    <t>Táta</t>
  </si>
  <si>
    <t>Máma</t>
  </si>
  <si>
    <t>Klára</t>
  </si>
  <si>
    <t>Typ</t>
  </si>
  <si>
    <t>Dárky</t>
  </si>
  <si>
    <t>Jídlo</t>
  </si>
  <si>
    <t>Vstupenky</t>
  </si>
  <si>
    <t>Hudba</t>
  </si>
  <si>
    <t>Sport</t>
  </si>
  <si>
    <t>Částka</t>
  </si>
  <si>
    <t>Celkový součet</t>
  </si>
  <si>
    <t>Součet z Částka</t>
  </si>
  <si>
    <t>Když se ale poprvé podíváte na kontingenční tabulku, můžete zjistit, že potřebujete další odpovědi.</t>
  </si>
  <si>
    <t>Když se poprvé podíváte na kontingenční tabulku, můžete mít otázky jako „Kdy tyto nákupy proběhly?“, „Za co jednotlivé osoby utrácely peníze?“ nebo „Co kupovala máma, že to stálo tolik peněz?“.</t>
  </si>
  <si>
    <t>Všechny tyto otázky jsou zajímavé, ale prozatím se pojďme soustředit jenom na jednu z nich.</t>
  </si>
  <si>
    <t>Za co jednotlivé osoby utrácely peníze?</t>
  </si>
  <si>
    <t>Naposledy jsme hledali odpověď na tuto otázku: „Za co jednotlivé osoby utrácely peníze?“</t>
  </si>
  <si>
    <t xml:space="preserve">Odpověď na tuto otázku jsme získali přidáním sloupcového pole Typ. V důsledku toho teď kontingenční tabulka obsahuje pět nových sloupců, které ukazují typy nákupů jednotlivých osob. </t>
  </si>
  <si>
    <t>1. Oblast kontingenční tabulky pro tento příklad je v buňkách B13 až C17. Přejděte na kteroukoliv z těchto buněk.</t>
  </si>
  <si>
    <t xml:space="preserve">3. Pomocí kláves se šipkami vyberte pole Typ. Až ho vyberete, přidejte ho stisknutím mezerníku do oblasti Řádky. </t>
  </si>
  <si>
    <t>4. Stisknutím klávesy Tab vyberte pole Typ. Stiskněte klávesu Enter a pak pomocí kláves se šipkami vyberte Přesunout do popisků sloupců a stisknutím klávesy Enter přidejte pole Typ do oblasti Sloupce. Stisknutím ALT+CA+N zavřete podokno Pole kontingenční tabulky.</t>
  </si>
  <si>
    <t>Pojďme si zkontrolovat kontingenční tabulku, kterou jste právě vytvořili. Tentokrát jsme ale přidali speciální barvy, které nám pomůžou odlišit řádkové a sloupcové pole a pole hodnot.</t>
  </si>
  <si>
    <t>Řádkové pole je v buňkách C10 až C13 a je stínované žlutě.</t>
  </si>
  <si>
    <t>Sloupcové pole je v buňkách D9 až H10 a je stínované oranžově.</t>
  </si>
  <si>
    <t>Pole hodnot je v buňkách D11 až H13 a je stínované modře.</t>
  </si>
  <si>
    <t>Tady je jiný způsob, jak se to dá chápat: Řádkové pole je nalevo a sloupcové pole nahoře. Každé z nich poskytuje podmínku pro pole hodnot, které je sčítá.</t>
  </si>
  <si>
    <t>Koncepční obrázek znázorňuje obdélníkovou oblast se 4 sekcemi. Vlevo dole je žluté řádkové pole, vpravo nahoře je oranžové sloupcové pole a vpravo dole je modré pole hodnot.</t>
  </si>
  <si>
    <t>Vzpomeňte si na tento koncept při používání seznamu polí. Řádkové pole je nalevo a sloupcové pole nahoře. Každé z nich poskytuje podmínku pro pole hodnot, které je sčítá.</t>
  </si>
  <si>
    <t xml:space="preserve">Je třeba pamatovat na jednu věc: Pokud sloupcové pole přidá do kontingenční tabulky hodně sloupců, bude velmi široká. </t>
  </si>
  <si>
    <t>V tomto příkladu teď kontingenční tabulka sahá od buňky C10 až po buňku X15, protože sloupcové pole přidalo 20 nových sloupců. A to je fakt hodně. Způsobí to, že uživatelé se budou muset hodně posouvat...</t>
  </si>
  <si>
    <t>Knihy</t>
  </si>
  <si>
    <t>Letenky</t>
  </si>
  <si>
    <t>Daně</t>
  </si>
  <si>
    <t>Večeře v restauraci</t>
  </si>
  <si>
    <t>Oblečení</t>
  </si>
  <si>
    <t>Hudební výchova</t>
  </si>
  <si>
    <t>Parkování</t>
  </si>
  <si>
    <t>Elektronika</t>
  </si>
  <si>
    <t>Palivo</t>
  </si>
  <si>
    <t>Členské příspěvky</t>
  </si>
  <si>
    <t>Zdravotní péče</t>
  </si>
  <si>
    <t>Elektřina</t>
  </si>
  <si>
    <t>Zubař</t>
  </si>
  <si>
    <t>Pojištění auta</t>
  </si>
  <si>
    <t>Životní pojištění</t>
  </si>
  <si>
    <t>Pojištění domácnosti</t>
  </si>
  <si>
    <t>JAZYK EXCELU
Někteří lidé místo termínu druhé řádkové pole používají termín sekundární řádkové pole.</t>
  </si>
  <si>
    <t>Na dalším listu přidáte druhé řádkové pole. Uděláte to tak, že přetáhnete pole Typ pod pole Kupující do oblasti Řádky.</t>
  </si>
  <si>
    <t xml:space="preserve">1. Oblast kontingenční tabulky pro tento příklad je v buňkách B13 až C17. Přejděte na kteroukoliv z těchto buněk. </t>
  </si>
  <si>
    <t xml:space="preserve">3. Stisknutím kláves se šipkami přejděte na pole Typ. Stisknutím mezerníku přidejte pole Typ do oblasti Řádky. </t>
  </si>
  <si>
    <t xml:space="preserve">4. Stisknutím klávesy ESC zavřete podokno Pole kontingenční tabulky. </t>
  </si>
  <si>
    <t xml:space="preserve">Pokud potřebujete kontingenční tabulku zjednodušit, můžete druhé řádkové pole sbalit, čímž se jeho podrobnosti skryjí. </t>
  </si>
  <si>
    <t>Můžete také sbalit nebo rozbalit celé druhé řádkové pole, aby se kontingenční tabulka ještě více zjednodušila.</t>
  </si>
  <si>
    <t>Tady je klíč.</t>
  </si>
  <si>
    <t>Vyberte oblast dat kontingenční tabulky v buňkách F7 až G31 a sbalte celou skupinu pomocí kláves Alt+CA &gt; X. Klávesy Alt+CA &gt; R naopak celou skupinu rozbalí.</t>
  </si>
  <si>
    <t>Můžete také mít více než jedno sloupcové pole. I ta se dají sbalovat nebo rozbalovat.</t>
  </si>
  <si>
    <t>Kontingenční tabulka pro tento příklad je v buňkách B13 až M19. V tomto případě máme v oblasti Sloupce kategorii Typ, která zahrnuje položky Jídlo a Služby.</t>
  </si>
  <si>
    <t>VYZKOUŠEJTE SI TO
Vyberte položku Jídlo v buňce C14 a sbalte celé pole stisknutím Alt+CA &gt; X. Stisknutím Alt+CA &gt; R ho zase rozbalte.</t>
  </si>
  <si>
    <t>Měsíc</t>
  </si>
  <si>
    <t>Leden</t>
  </si>
  <si>
    <t>Únor</t>
  </si>
  <si>
    <t>Březen</t>
  </si>
  <si>
    <t>Duben</t>
  </si>
  <si>
    <t>Služby</t>
  </si>
  <si>
    <t>Měli byste si zapamatovat jednu věc: Pokud potřebujete další podrobnosti, je možné přidat mnoho dalších řádkových nebo sloupcových polí. V tomto příkladu máme tři řádková pole.</t>
  </si>
  <si>
    <t xml:space="preserve">TIP OD ODBORNÍKA
Samotný fakt, že můžete přidat spoustu polí, ještě neznamená, že byste to museli dělat. V tomto příkladu to ještě funguje dobře. Ale příliš velký počet polí se všemi jejich odsazeními může někdy způsobit, že kontingenční tabulka se stane příliš složitou a ostatní lidé budou mít problémy s jejím pochopením. </t>
  </si>
  <si>
    <t>Sezóna</t>
  </si>
  <si>
    <t>Zima</t>
  </si>
  <si>
    <t>Jaro</t>
  </si>
  <si>
    <t>Léto</t>
  </si>
  <si>
    <t>Podzim</t>
  </si>
  <si>
    <t>Pojištění</t>
  </si>
  <si>
    <t>Nájemné</t>
  </si>
  <si>
    <t xml:space="preserve">Jste připravení na další praktické cvičení? Podívejte se na data níže v buňkách B7 až E55. Až budete připravení, přejděte na další list a procvičíte si, co jste se zatím naučili. </t>
  </si>
  <si>
    <t xml:space="preserve">Nemusíte podrobně studovat všechny řádky dat. Podívejte se jenom na názvy polí na řádku 7. S těmi budete pracovat na dalším listu. </t>
  </si>
  <si>
    <t>Prodejce</t>
  </si>
  <si>
    <t>Jana</t>
  </si>
  <si>
    <t>Jiří</t>
  </si>
  <si>
    <t>David</t>
  </si>
  <si>
    <t>Produkt</t>
  </si>
  <si>
    <t>Pomeranče</t>
  </si>
  <si>
    <t>Grapefruity</t>
  </si>
  <si>
    <t>Jablka</t>
  </si>
  <si>
    <t>Banány</t>
  </si>
  <si>
    <t>Řepa</t>
  </si>
  <si>
    <t>Brambory</t>
  </si>
  <si>
    <t>Hlávkový salát</t>
  </si>
  <si>
    <t>Ředkvičky</t>
  </si>
  <si>
    <t>Borůvky</t>
  </si>
  <si>
    <t>Jahody</t>
  </si>
  <si>
    <t>Hrozny</t>
  </si>
  <si>
    <t>Dýně</t>
  </si>
  <si>
    <t>Tykve</t>
  </si>
  <si>
    <t>Cukety</t>
  </si>
  <si>
    <t>Prodané jednotky</t>
  </si>
  <si>
    <t xml:space="preserve">1. Oblast kontingenční tabulky pro tento příklad je v buňkách B12 až C17. Přejděte na kteroukoliv z těchto buněk. 
</t>
  </si>
  <si>
    <t>Součet z Prodané jednotky</t>
  </si>
  <si>
    <t>Vyberte jednu možnost:</t>
  </si>
  <si>
    <t xml:space="preserve">1. Klikněte na buňku B13, aby se aktivovala kontingenční tabulka s názvem Součet z Prodané jednotky.
</t>
  </si>
  <si>
    <t>1. Klikněte na buňku B13, aby se aktivovala kontingenční tabulka s názvem Součet z Prodané jednotky.</t>
  </si>
  <si>
    <t>3. Pomocí kláves se šipkami a mezerníku upravte příklad tak, aby se jednotlivé produkty zobrazovaly na samostatných řádcích a jednotlivé sezóny v samostatných sloupcích.</t>
  </si>
  <si>
    <t>3. Pomocí kláves se šipkami a mezerníku upravte příklad tak, aby každý prodejce měl vlastní sloupcové pole, sezóny byly nalevo a pod nimi byly odsazené produkty.</t>
  </si>
  <si>
    <t>Dobrá práce. Nejsou kontingenční tabulky skvělé?</t>
  </si>
  <si>
    <t>Doporučujeme vám ale pokračovat. Můžete se naučit mnoho dalších věcí...</t>
  </si>
  <si>
    <t>Další informace o kontingenčních tabulkách
V tomto užitečném článku o kontingenčních tabulkách se dozvíte, jaké další věci můžete udělat.</t>
  </si>
  <si>
    <t xml:space="preserve">Aktualizace
V tomto důležitém článku si můžete přečíst o tom, jak se kontingenční tabulky aktualizují. </t>
  </si>
  <si>
    <t>Komunita
Spojte se s dalšími fanoušky Excelu. Můžou vám pomoct a vy zase můžete pomoct jim.</t>
  </si>
  <si>
    <t xml:space="preserve"> </t>
  </si>
  <si>
    <t>Naučte se ještě lépe využít 
kontingenční tabulky</t>
  </si>
  <si>
    <t xml:space="preserve">Buňky F11 až G15 v tomto příkladu zobrazují stejnou kontingenční tabulku se dvěma sloupci jako na předchozím listu. Sloupec Kupující je řádkové pole a obsahuje hodnoty Táta, Klára, Máma a Celkový součet. Sloupec Součet z Částka je pole hodnot a obsahuje hodnoty 220 Kč, 220 Kč, 810 Kč a 1 300 Kč. </t>
  </si>
  <si>
    <t>Buňky H10 až I14 obsahují kontingenční tabulku se souhrnem dat z buněk B8 až E16. Kontingenční tabulka má dva sloupce: Kupující a Součet z Částka. Sloupec Kupující obsahuje hodnoty Táta, Klára, Máma a Celkový součet. Sloupec Součet z Částka obsahuje hodnoty 220 Kč, 220 Kč, 810 Kč a 1 300 Kč. Sloupec Kupující tvoří řádkové pole a sloupec Součet z Částka tvoří pole hodnot.</t>
  </si>
  <si>
    <t xml:space="preserve">V zájmu přehlednosti je v buňkách F11 až G15 stejná kontingenční tabulka se dvěma sloupci jako dříve. Sloupec Kupující je řádkové pole a obsahuje hodnoty Táta, Klára, Máma a Celkový součet. Sloupec Součet z Částka je pole hodnot a obsahuje hodnoty 220 Kč, 220 Kč, 810 Kč a 1 300 Kč. </t>
  </si>
  <si>
    <t>Naše nová kontingenční tabulka se teď nachází v buňkách C10 až I15 a obsahuje sloupce Kupující, Jídlo, Hudba, Sport, Vstupenky, Dárky a Celkový součet. Pole Kupující a Celkový součet jsou stejná jako dříve a nové sloupce s podrobnostmi jsou mezi nimi.</t>
  </si>
  <si>
    <t>Zatím to ještě nedělejte, ale už vás čeká jenom pár kroků a budete pracovat s vlastní kontingenční tabulkou. První věc, kterou uděláte, je vytvoření podrobností ve Sloupce poli. Uděláte to tak, že umístíte pole Typ do oblasti Sloupce.</t>
  </si>
  <si>
    <t>Obrázek se seznamem Pole kontingenční tabulky ukazuje, jak kurzor ve tvaru šipky přetahuje pole Typ do oblasti Sloupce.</t>
  </si>
  <si>
    <t>2. Stisknutím ALT+CA, N otevřete seznam Pole kontingenční tabulky. Fokus se automaticky nastaví do Hledat textového pole: „Hledat“ úpravy</t>
  </si>
  <si>
    <t>Koncepční obrázek znázorňuje seznam Pole kontingenční tabulky. Vlevo dole je žluté řádkové pole, vpravo nahoře je oranžové sloupcové pole a vpravo dole je modré pole hodnot.</t>
  </si>
  <si>
    <r>
      <t xml:space="preserve">V tomto příkladu je kontingenční tabulka v buňkách D8 až E32. Táta, </t>
    </r>
    <r>
      <rPr>
        <b/>
        <sz val="11"/>
        <color theme="0"/>
        <rFont val="Calibri"/>
        <family val="2"/>
        <charset val="238"/>
      </rPr>
      <t>Klára</t>
    </r>
    <r>
      <rPr>
        <sz val="11"/>
        <color theme="0"/>
        <rFont val="Calibri"/>
        <family val="2"/>
      </rPr>
      <t xml:space="preserve"> a Máma se v ní zobrazují jako první řádkové pole ve sloupci D. Pod nimi jsou typy útrat jako druhé řádkové pole, s položkami jako Sport, Letenky, Večeře v restauraci atd.</t>
    </r>
  </si>
  <si>
    <t>JE DOBRÉ VĚDĚT
Použití druhé řádkové pole vede k vytvoření svislé kontingenční tabulky namísto vodorovné. Některým lidem se svislé kontingenční tabulky snadněji čtou, protože nevyžadují tolik posouvání ze strany na stranu.</t>
  </si>
  <si>
    <t>Obrázek se seznamem Pole kontingenční tabulky ukazuje, jak kurzor ve tvaru šipky přetahuje pole Typ do oblasti Řádky.</t>
  </si>
  <si>
    <t>2. Stisknutím ALT+CA, N otevřete seznam Pole kontingenční tabulky. Fokus se automaticky nastaví do Hledat textového pole: Zadejte slova, která chcete hledat. Nic nezadávejte, místo toho stiskněte jednou klávesu Tab. Poznámka: Pokud se seznam polí nezobrazí, stiskněte znovu ALT+CA, N.</t>
  </si>
  <si>
    <t>Kontingenční tabulka pro tento příklad je v buňkách F7 až G31. Výběrem buňky F8 zvolte v první řádkovém poli Táta. Druhé řádkové pole pak můžete rozbalit stisknutím kláves Alt+CA &gt; R nebo sbalit stisknutím X.</t>
  </si>
  <si>
    <t>Kontingenční tabulka v tomto příkladu zabírá buňky D8 až E29 a ve sloupci D obsahuje pole pro Sezóna, Kupující a Typ. Ve sloupci E jsou Součet z Částka.</t>
  </si>
  <si>
    <t xml:space="preserve">3. Stisknutím kláves se šipkami přejděte na pole Prodejce. Stisknutím mezerníku přidejte pole Prodejce do oblasti Řádky. Pokud chcete zobrazit podrobnosti o Prodejce v oblasti Sloupce, přesuňte se pomocí klávesy Tab na pole Prodejce v oblasti Řádky, stiskněte mezerník a vyberte Přesunout do popisků sloupců. Stisknutím klávesy ESC zavřete podokno Pole kontingenční tabulky. </t>
  </si>
  <si>
    <t xml:space="preserve">3. Pomocí kláves se šipkami a mezerníku rozbalte příklad do svislé kontingenční tabulky, ve které budou nalevo Sezóna a pod nimi odsazení Prodejce. Stisknutím klávesy ESC zavřete podokno Pole kontingenční tabulky. </t>
  </si>
  <si>
    <t>3. Pomocí kláves se šipkami a mezerníku upravte příklad tak, aby se Prodejce zobrazovali nalevo a pod nimi odsazené Sezóna.</t>
  </si>
  <si>
    <t>Pokud máte potíže s pochopením kontingenční tabulky, vyzkoušejte toto: Čtěte ji zleva a pak shora směrem dolů. V následujícím příkladu je v buňce C12 Táta, v buňce D12 jsou Jídlo za 125 Kč, v buňce E12 je Dárky za 95 Kč a v buňce I12 je Celkový součet 220 Kč. Na řádcích 13 a 14 jsou podrobnosti pro Klára a Mámu a řádek 15 zobrazuje Celkový součet.</t>
  </si>
  <si>
    <t>Existuje ale i alternativa k velmi širokým kontingenčním tabulkám: můžete místo toho použít druhé řádkové pole. Druhé řádkové pole se zobrazí odsazené pod první řádkovým pole.</t>
  </si>
  <si>
    <t xml:space="preserve">4. Zjistěte, kdo prodal nejvíce položek na podzim, a proveďte výběr v buňce H8. </t>
  </si>
  <si>
    <t>4. Vyberte buňku H9 a zvolte, kolik grapefruitů prodal David v zimě.</t>
  </si>
  <si>
    <t>Row Labels</t>
  </si>
  <si>
    <t>Grand Total</t>
  </si>
  <si>
    <t>Column Labels</t>
  </si>
  <si>
    <t>Jídlo Total</t>
  </si>
  <si>
    <t>Služby Total</t>
  </si>
  <si>
    <t>David Total</t>
  </si>
  <si>
    <t>Jiří Total</t>
  </si>
  <si>
    <t>Jana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</si>
</sst>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 &quot;Kč&quot;;\-#,##0\ &quot;Kč&quot;"/>
    <numFmt numFmtId="165" formatCode="_-* #,##0\ &quot;Kč&quot;_-;\-* #,##0\ &quot;Kč&quot;_-;_-* &quot;-&quot;\ &quot;Kč&quot;_-;_-@_-"/>
    <numFmt numFmtId="166" formatCode="_-* #,##0.00\ &quot;Kč&quot;_-;\-* #,##0.00\ &quot;Kč&quot;_-;_-* &quot;-&quot;??\ &quot;Kč&quot;_-;_-@_-"/>
    <numFmt numFmtId="167" formatCode="0_);[Red]\(0\)"/>
    <numFmt numFmtId="168" formatCode="[$-405]d\-mmm\.;@"/>
    <numFmt numFmtId="169" formatCode="d\-mmm/"/>
    <numFmt numFmtId="170" formatCode="0_ ;[Red]\-0\ "/>
    <numFmt numFmtId="171" formatCode="#,##0_ ;[Red]\-#,##0\ "/>
  </numFmts>
  <fonts count="37" x14ac:knownFonts="1">
    <font>
      <sz val="11"/>
      <color theme="1"/>
      <name val="Calibri"/>
      <family val="2"/>
    </font>
    <font>
      <sz val="11"/>
      <color theme="1"/>
      <name val="Calibri"/>
      <family val="2"/>
      <scheme val="minor"/>
    </font>
    <font>
      <sz val="11"/>
      <color theme="1"/>
      <name val="Calibri"/>
      <family val="2"/>
    </font>
    <font>
      <sz val="11"/>
      <color rgb="FF0B744D"/>
      <name val="Calibri"/>
      <family val="2"/>
      <scheme val="minor"/>
    </font>
    <font>
      <sz val="44"/>
      <color theme="0"/>
      <name val="Segoe UI"/>
      <family val="2"/>
    </font>
    <font>
      <sz val="17"/>
      <color theme="0"/>
      <name val="Calibri"/>
      <family val="2"/>
      <scheme val="minor"/>
    </font>
    <font>
      <sz val="11"/>
      <color theme="0"/>
      <name val="Calibri"/>
      <family val="2"/>
      <scheme val="minor"/>
    </font>
    <font>
      <b/>
      <i/>
      <sz val="14"/>
      <color rgb="FF0070C0"/>
      <name val="Calibri"/>
      <family val="2"/>
    </font>
    <font>
      <b/>
      <sz val="11"/>
      <color theme="1"/>
      <name val="Calibri"/>
      <family val="2"/>
    </font>
    <font>
      <sz val="11"/>
      <color theme="0"/>
      <name val="Calibri"/>
      <family val="2"/>
    </font>
    <font>
      <sz val="11"/>
      <color theme="0" tint="-4.9989318521683403E-2"/>
      <name val="Calibri"/>
      <family val="2"/>
    </font>
    <font>
      <u/>
      <sz val="11"/>
      <color theme="0"/>
      <name val="Calibri"/>
      <family val="2"/>
    </font>
    <font>
      <sz val="9"/>
      <name val="FangSong"/>
      <family val="3"/>
      <charset val="134"/>
    </font>
    <font>
      <b/>
      <sz val="11"/>
      <color theme="0"/>
      <name val="Calibri"/>
      <family val="2"/>
    </font>
    <font>
      <sz val="12"/>
      <color theme="1"/>
      <name val="Calibri"/>
      <family val="2"/>
    </font>
    <font>
      <sz val="24"/>
      <color theme="1"/>
      <name val="Calibri"/>
      <family val="2"/>
    </font>
    <font>
      <sz val="11"/>
      <color rgb="FF0B744D"/>
      <name val="Calibri"/>
      <family val="2"/>
    </font>
    <font>
      <sz val="17"/>
      <color theme="0"/>
      <name val="Calibri"/>
      <family val="2"/>
    </font>
    <font>
      <u/>
      <sz val="11"/>
      <color rgb="FFF8F8F8"/>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1"/>
      <color theme="0"/>
      <name val="Calibri"/>
      <family val="2"/>
      <charset val="238"/>
    </font>
    <font>
      <sz val="11"/>
      <color theme="1"/>
      <name val="Calibri"/>
    </font>
  </fonts>
  <fills count="41">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4B183"/>
        <bgColor indexed="64"/>
      </patternFill>
    </fill>
    <fill>
      <patternFill patternType="solid">
        <fgColor rgb="FFFFE699"/>
        <bgColor indexed="64"/>
      </patternFill>
    </fill>
    <fill>
      <patternFill patternType="solid">
        <fgColor rgb="FFB4C6E7"/>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xf numFmtId="0" fontId="3" fillId="0" borderId="0" applyFill="0" applyBorder="0">
      <alignment wrapText="1"/>
    </xf>
    <xf numFmtId="0" fontId="2" fillId="0" borderId="0"/>
    <xf numFmtId="0" fontId="5" fillId="2" borderId="0" applyNumberFormat="0" applyProtection="0">
      <alignment horizontal="left" wrapText="1" indent="4"/>
    </xf>
    <xf numFmtId="0" fontId="3" fillId="2" borderId="0" applyNumberFormat="0" applyProtection="0">
      <alignment horizontal="left" wrapText="1" indent="4"/>
    </xf>
    <xf numFmtId="0" fontId="1" fillId="0" borderId="0"/>
    <xf numFmtId="169" fontId="1" fillId="0" borderId="0" applyFill="0" applyBorder="0" applyAlignment="0">
      <alignment horizontal="left"/>
    </xf>
    <xf numFmtId="164" fontId="2" fillId="0" borderId="0" applyFont="0" applyFill="0" applyBorder="0" applyAlignment="0" applyProtection="0"/>
    <xf numFmtId="169" fontId="1" fillId="0" borderId="0" applyFont="0" applyFill="0" applyBorder="0" applyAlignment="0"/>
    <xf numFmtId="0" fontId="1" fillId="9" borderId="1"/>
    <xf numFmtId="0" fontId="6" fillId="0" borderId="0"/>
    <xf numFmtId="0" fontId="11" fillId="0" borderId="0" applyNumberFormat="0" applyFill="0" applyBorder="0" applyAlignment="0" applyProtection="0"/>
    <xf numFmtId="0" fontId="19"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13" borderId="6" applyNumberFormat="0" applyAlignment="0" applyProtection="0"/>
    <xf numFmtId="0" fontId="28" fillId="14" borderId="7" applyNumberFormat="0" applyAlignment="0" applyProtection="0"/>
    <xf numFmtId="0" fontId="29" fillId="14" borderId="6" applyNumberFormat="0" applyAlignment="0" applyProtection="0"/>
    <xf numFmtId="0" fontId="30" fillId="0" borderId="8" applyNumberFormat="0" applyFill="0" applyAlignment="0" applyProtection="0"/>
    <xf numFmtId="0" fontId="31" fillId="15" borderId="9" applyNumberFormat="0" applyAlignment="0" applyProtection="0"/>
    <xf numFmtId="0" fontId="32" fillId="0" borderId="0" applyNumberFormat="0" applyFill="0" applyBorder="0" applyAlignment="0" applyProtection="0"/>
    <xf numFmtId="0" fontId="2" fillId="16" borderId="1" applyNumberFormat="0" applyFont="0" applyAlignment="0" applyProtection="0"/>
    <xf numFmtId="0" fontId="33" fillId="0" borderId="0" applyNumberFormat="0" applyFill="0" applyBorder="0" applyAlignment="0" applyProtection="0"/>
    <xf numFmtId="0" fontId="34" fillId="0" borderId="10" applyNumberFormat="0" applyFill="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74">
    <xf numFmtId="0" fontId="0" fillId="0" borderId="0" xfId="0"/>
    <xf numFmtId="0" fontId="1" fillId="0" borderId="0" xfId="5"/>
    <xf numFmtId="0" fontId="7" fillId="0" borderId="0" xfId="5"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7" borderId="0" xfId="0" applyFill="1"/>
    <xf numFmtId="0" fontId="9" fillId="5" borderId="0" xfId="0" applyFont="1" applyFill="1"/>
    <xf numFmtId="0" fontId="10" fillId="5" borderId="0" xfId="0" applyFont="1" applyFill="1"/>
    <xf numFmtId="0" fontId="0" fillId="0" borderId="0" xfId="0" applyAlignment="1">
      <alignment horizontal="left" indent="2"/>
    </xf>
    <xf numFmtId="0" fontId="7" fillId="0" borderId="0" xfId="5" applyFont="1" applyAlignment="1"/>
    <xf numFmtId="0" fontId="11" fillId="0" borderId="0" xfId="11" applyFont="1"/>
    <xf numFmtId="0" fontId="0" fillId="5" borderId="0" xfId="0" applyFill="1"/>
    <xf numFmtId="0" fontId="9" fillId="0" borderId="0" xfId="5" applyFont="1"/>
    <xf numFmtId="0" fontId="2" fillId="0" borderId="0" xfId="5" applyFont="1"/>
    <xf numFmtId="0" fontId="9" fillId="0" borderId="0" xfId="10" applyFont="1"/>
    <xf numFmtId="0" fontId="13" fillId="0" borderId="0" xfId="5" applyFont="1" applyFill="1" applyBorder="1"/>
    <xf numFmtId="0" fontId="2" fillId="0" borderId="0" xfId="5" applyFont="1" applyFill="1" applyBorder="1"/>
    <xf numFmtId="164" fontId="2" fillId="0" borderId="0" xfId="7" applyFont="1" applyFill="1" applyBorder="1"/>
    <xf numFmtId="0" fontId="2" fillId="0" borderId="0" xfId="0" applyFont="1"/>
    <xf numFmtId="0" fontId="2" fillId="0" borderId="0" xfId="5" applyFont="1" applyFill="1"/>
    <xf numFmtId="0" fontId="2" fillId="0" borderId="0" xfId="2" applyFont="1"/>
    <xf numFmtId="0" fontId="14" fillId="0" borderId="0" xfId="2" applyFont="1"/>
    <xf numFmtId="0" fontId="15" fillId="0" borderId="0" xfId="2" applyFont="1"/>
    <xf numFmtId="0" fontId="15" fillId="0" borderId="0" xfId="2" applyFont="1" applyAlignment="1">
      <alignment vertical="center"/>
    </xf>
    <xf numFmtId="0" fontId="9" fillId="0" borderId="0" xfId="10" applyFont="1" applyAlignment="1"/>
    <xf numFmtId="0" fontId="2" fillId="0" borderId="0" xfId="5" applyFont="1" applyAlignment="1">
      <alignment horizontal="left" vertical="top"/>
    </xf>
    <xf numFmtId="0" fontId="2" fillId="9" borderId="1" xfId="9" applyFont="1"/>
    <xf numFmtId="0" fontId="9" fillId="0" borderId="0" xfId="10" applyFont="1" applyAlignment="1">
      <alignment wrapText="1"/>
    </xf>
    <xf numFmtId="0" fontId="2" fillId="0" borderId="0" xfId="5" applyFont="1" applyAlignment="1"/>
    <xf numFmtId="0" fontId="2" fillId="0" borderId="0" xfId="5" applyFont="1" applyAlignment="1">
      <alignment horizontal="right"/>
    </xf>
    <xf numFmtId="0" fontId="13" fillId="3" borderId="0" xfId="5" applyFont="1" applyFill="1" applyBorder="1"/>
    <xf numFmtId="0" fontId="2" fillId="4" borderId="2" xfId="5" applyFont="1" applyFill="1" applyBorder="1"/>
    <xf numFmtId="164" fontId="2" fillId="4" borderId="2" xfId="7" applyFont="1" applyFill="1" applyBorder="1"/>
    <xf numFmtId="0" fontId="9" fillId="0" borderId="0" xfId="5" applyFont="1" applyAlignment="1"/>
    <xf numFmtId="0" fontId="13" fillId="3" borderId="0" xfId="5" applyFont="1" applyFill="1" applyBorder="1" applyAlignment="1"/>
    <xf numFmtId="0" fontId="2" fillId="4" borderId="2" xfId="5" applyFont="1" applyFill="1" applyBorder="1" applyAlignment="1"/>
    <xf numFmtId="164" fontId="2" fillId="4" borderId="2" xfId="7" applyFont="1" applyFill="1" applyBorder="1" applyAlignment="1"/>
    <xf numFmtId="0" fontId="2" fillId="0" borderId="0" xfId="5" applyFont="1" applyBorder="1"/>
    <xf numFmtId="0" fontId="9" fillId="0" borderId="0" xfId="5" applyFont="1" applyAlignment="1">
      <alignment wrapText="1"/>
    </xf>
    <xf numFmtId="0" fontId="2" fillId="0" borderId="0" xfId="5" applyFont="1" applyAlignment="1">
      <alignment horizontal="center" vertical="center"/>
    </xf>
    <xf numFmtId="0" fontId="16" fillId="2" borderId="0" xfId="1" applyFont="1" applyFill="1">
      <alignment wrapText="1"/>
    </xf>
    <xf numFmtId="0" fontId="17" fillId="2" borderId="0" xfId="3" applyFont="1">
      <alignment horizontal="left" wrapText="1" indent="4"/>
    </xf>
    <xf numFmtId="0" fontId="16" fillId="2" borderId="0" xfId="4" applyFont="1">
      <alignment horizontal="left" wrapText="1" indent="4"/>
    </xf>
    <xf numFmtId="0" fontId="8" fillId="0" borderId="0" xfId="5" applyNumberFormat="1" applyFont="1" applyFill="1" applyBorder="1" applyAlignment="1"/>
    <xf numFmtId="164" fontId="2" fillId="0" borderId="0" xfId="7" applyFont="1" applyFill="1" applyAlignment="1"/>
    <xf numFmtId="164" fontId="2" fillId="0" borderId="0" xfId="7" applyFont="1" applyFill="1"/>
    <xf numFmtId="0" fontId="18" fillId="0" borderId="0" xfId="11" applyFont="1"/>
    <xf numFmtId="0" fontId="18" fillId="5" borderId="0" xfId="11" applyFont="1" applyFill="1"/>
    <xf numFmtId="0" fontId="18" fillId="0" borderId="0" xfId="11" applyNumberFormat="1" applyFont="1" applyBorder="1" applyAlignment="1">
      <alignment horizontal="left"/>
    </xf>
    <xf numFmtId="0" fontId="0" fillId="0" borderId="0" xfId="0" pivotButton="1" applyAlignment="1"/>
    <xf numFmtId="0" fontId="0" fillId="0" borderId="0" xfId="0" applyAlignment="1"/>
    <xf numFmtId="168" fontId="2" fillId="0" borderId="0" xfId="6" applyNumberFormat="1" applyFont="1" applyFill="1" applyBorder="1" applyAlignment="1">
      <alignment horizontal="left"/>
    </xf>
    <xf numFmtId="0" fontId="4" fillId="2" borderId="0" xfId="20" applyFont="1" applyFill="1" applyBorder="1" applyAlignment="1">
      <alignment horizontal="left" wrapText="1" indent="1"/>
    </xf>
    <xf numFmtId="164" fontId="0" fillId="0" borderId="0" xfId="0" applyNumberFormat="1"/>
    <xf numFmtId="169" fontId="1" fillId="0" borderId="0" xfId="6" applyFill="1" applyAlignment="1">
      <alignment horizontal="left"/>
    </xf>
    <xf numFmtId="169" fontId="1" fillId="0" borderId="0" xfId="6" applyFill="1" applyBorder="1" applyAlignment="1">
      <alignment horizontal="left"/>
    </xf>
    <xf numFmtId="164" fontId="10" fillId="5" borderId="0" xfId="0" applyNumberFormat="1" applyFont="1" applyFill="1"/>
    <xf numFmtId="0" fontId="0" fillId="6" borderId="0" xfId="0" applyFill="1"/>
    <xf numFmtId="164" fontId="0" fillId="8" borderId="0" xfId="0" applyNumberFormat="1" applyFill="1"/>
    <xf numFmtId="169" fontId="2" fillId="4" borderId="2" xfId="8" applyFont="1" applyFill="1" applyBorder="1" applyAlignment="1">
      <alignment horizontal="left"/>
    </xf>
    <xf numFmtId="164" fontId="0" fillId="0" borderId="0" xfId="0" applyNumberFormat="1" applyAlignment="1"/>
    <xf numFmtId="164" fontId="2" fillId="0" borderId="0" xfId="5" applyNumberFormat="1" applyFont="1"/>
    <xf numFmtId="170" fontId="2" fillId="0" borderId="0" xfId="5" applyNumberFormat="1" applyFont="1"/>
    <xf numFmtId="0" fontId="9" fillId="0" borderId="0" xfId="5" applyFont="1" applyFill="1"/>
    <xf numFmtId="0" fontId="9" fillId="0" borderId="0" xfId="10" applyFont="1" applyFill="1"/>
    <xf numFmtId="164" fontId="10" fillId="0" borderId="0" xfId="0" applyNumberFormat="1" applyFont="1"/>
    <xf numFmtId="0" fontId="0" fillId="0" borderId="0" xfId="0" applyFill="1"/>
    <xf numFmtId="164" fontId="0" fillId="0" borderId="0" xfId="7" applyFont="1" applyFill="1"/>
    <xf numFmtId="171" fontId="0" fillId="0" borderId="0" xfId="0" applyNumberFormat="1"/>
    <xf numFmtId="0" fontId="36" fillId="0" borderId="0" xfId="0" pivotButton="1" applyFont="1"/>
    <xf numFmtId="0" fontId="36" fillId="0" borderId="0" xfId="0" applyFont="1"/>
    <xf numFmtId="0" fontId="36" fillId="0" borderId="0" xfId="0" applyFont="1" applyAlignment="1">
      <alignment horizontal="left"/>
    </xf>
    <xf numFmtId="164" fontId="36" fillId="0" borderId="0" xfId="0" applyNumberFormat="1" applyFont="1"/>
  </cellXfs>
  <cellStyles count="59">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omma" xfId="13" builtinId="3" customBuiltin="1"/>
    <cellStyle name="Comma [0]" xfId="14" builtinId="6" customBuiltin="1"/>
    <cellStyle name="Currency" xfId="15" builtinId="4" customBuiltin="1"/>
    <cellStyle name="Currency [0]" xfId="16" builtinId="7" customBuiltin="1"/>
    <cellStyle name="Datum" xfId="8" xr:uid="{00000000-0005-0000-0000-000001000000}"/>
    <cellStyle name="Datum 2" xfId="6" xr:uid="{00000000-0005-0000-0000-000002000000}"/>
    <cellStyle name="Explanatory Text" xfId="33" builtinId="53" customBuiltin="1"/>
    <cellStyle name="Followed Hyperlink" xfId="12" builtinId="9" customBuiltin="1"/>
    <cellStyle name="Good" xfId="23" builtinId="26" customBuiltin="1"/>
    <cellStyle name="Heading 1" xfId="19" builtinId="16" customBuiltin="1"/>
    <cellStyle name="Heading 3" xfId="21" builtinId="18" customBuiltin="1"/>
    <cellStyle name="Heading 4" xfId="22" builtinId="19" customBuiltin="1"/>
    <cellStyle name="Hyperlink" xfId="11" builtinId="8" customBuiltin="1"/>
    <cellStyle name="Input" xfId="26" builtinId="20" customBuiltin="1"/>
    <cellStyle name="Linked Cell" xfId="29" builtinId="24" customBuiltin="1"/>
    <cellStyle name="Měna 2" xfId="7" xr:uid="{00000000-0005-0000-0000-000000000000}"/>
    <cellStyle name="Nadpis 1 2" xfId="3" xr:uid="{00000000-0005-0000-0000-000003000000}"/>
    <cellStyle name="Nadpis 2" xfId="20" xr:uid="{00000000-0005-0000-0000-00000A000000}"/>
    <cellStyle name="Nadpis 2 2" xfId="4" xr:uid="{00000000-0005-0000-0000-000004000000}"/>
    <cellStyle name="Neutral" xfId="25" builtinId="28" customBuiltin="1"/>
    <cellStyle name="Normal" xfId="0" builtinId="0" customBuiltin="1"/>
    <cellStyle name="Normální 2" xfId="5" xr:uid="{00000000-0005-0000-0000-000007000000}"/>
    <cellStyle name="Normální 5 2" xfId="2" xr:uid="{00000000-0005-0000-0000-000008000000}"/>
    <cellStyle name="Note" xfId="32" builtinId="10" customBuiltin="1"/>
    <cellStyle name="Output" xfId="27" builtinId="21" customBuiltin="1"/>
    <cellStyle name="Percent" xfId="17" builtinId="5" customBuiltin="1"/>
    <cellStyle name="Počáteční text" xfId="1" xr:uid="{00000000-0005-0000-0000-000009000000}"/>
    <cellStyle name="Title" xfId="18" builtinId="15" customBuiltin="1"/>
    <cellStyle name="Total" xfId="34" builtinId="25" customBuiltin="1"/>
    <cellStyle name="Warning Text" xfId="31" builtinId="11" customBuiltin="1"/>
    <cellStyle name="z Text sloupce A" xfId="10" xr:uid="{00000000-0005-0000-0000-00000C000000}"/>
    <cellStyle name="ŽlutáBuňka" xfId="9" xr:uid="{00000000-0005-0000-0000-00000B000000}"/>
  </cellStyles>
  <dxfs count="213">
    <dxf>
      <numFmt numFmtId="171" formatCode="#,##0_ ;[Red]\-#,##0\ "/>
    </dxf>
    <dxf>
      <numFmt numFmtId="6" formatCode="#,##0_);[Red]\(#,##0\)"/>
    </dxf>
    <dxf>
      <numFmt numFmtId="3" formatCode="#,##0"/>
    </dxf>
    <dxf>
      <numFmt numFmtId="171" formatCode="#,##0_ ;[Red]\-#,##0\ "/>
    </dxf>
    <dxf>
      <numFmt numFmtId="6" formatCode="#,##0_);[Red]\(#,##0\)"/>
    </dxf>
    <dxf>
      <numFmt numFmtId="3" formatCode="#,##0"/>
    </dxf>
    <dxf>
      <font>
        <b val="0"/>
        <i val="0"/>
        <strike val="0"/>
        <condense val="0"/>
        <extend val="0"/>
        <outline val="0"/>
        <shadow val="0"/>
        <u val="none"/>
        <vertAlign val="baseline"/>
        <sz val="11"/>
        <color theme="1"/>
        <name val="Calibri"/>
        <family val="2"/>
        <charset val="238"/>
        <scheme val="none"/>
      </font>
      <numFmt numFmtId="170" formatCode="0_ ;[Red]\-0\ "/>
    </dxf>
    <dxf>
      <font>
        <strike val="0"/>
        <outline val="0"/>
        <shadow val="0"/>
        <vertAlign val="baseline"/>
        <name val="Calibri"/>
        <scheme val="none"/>
      </font>
      <numFmt numFmtId="170" formatCode="0_ ;[Red]\-0\ "/>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238"/>
        <scheme val="none"/>
      </font>
      <numFmt numFmtId="164" formatCode="#,##0\ &quot;Kč&quot;;\-#,##0\ &quot;Kč&quot;"/>
    </dxf>
    <dxf>
      <font>
        <strike val="0"/>
        <outline val="0"/>
        <shadow val="0"/>
        <vertAlign val="baseline"/>
        <name val="Calibri"/>
        <scheme val="none"/>
      </font>
      <numFmt numFmtId="164" formatCode="#,##0\ &quot;Kč&quot;;\-#,##0\ &quot;Kč&quot;"/>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b val="0"/>
        <i val="0"/>
        <strike val="0"/>
        <condense val="0"/>
        <extend val="0"/>
        <outline val="0"/>
        <shadow val="0"/>
        <u val="none"/>
        <vertAlign val="baseline"/>
        <sz val="11"/>
        <color theme="1"/>
        <name val="Calibri"/>
        <family val="2"/>
        <charset val="238"/>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numFmt numFmtId="164" formatCode="#,##0\ &quot;Kč&quot;;\-#,##0\ &quot;Kč&quot;"/>
    </dxf>
    <dxf>
      <numFmt numFmtId="172" formatCode="&quot;Kč&quot;\ #,##0"/>
    </dxf>
    <dxf>
      <numFmt numFmtId="9" formatCode="&quot;$&quot;#,##0_);\(&quot;$&quot;#,##0\)"/>
    </dxf>
    <dxf>
      <numFmt numFmtId="173" formatCode="&quot;$&quot;#,##0"/>
    </dxf>
    <dxf>
      <font>
        <b val="0"/>
        <i val="0"/>
        <strike val="0"/>
        <condense val="0"/>
        <extend val="0"/>
        <outline val="0"/>
        <shadow val="0"/>
        <u val="none"/>
        <vertAlign val="baseline"/>
        <sz val="11"/>
        <color theme="1"/>
        <name val="Calibri"/>
        <family val="2"/>
        <charset val="238"/>
        <scheme val="none"/>
      </font>
      <numFmt numFmtId="164" formatCode="#,##0\ &quot;Kč&quot;;\-#,##0\ &quot;Kč&quo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none"/>
      </font>
      <numFmt numFmtId="164" formatCode="#,##0\ &quot;Kč&quot;;\-#,##0\ &quot;Kč&quot;"/>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none"/>
      </font>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none"/>
      </font>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numFmt numFmtId="164" formatCode="#,##0\ &quot;Kč&quot;;\-#,##0\ &quot;Kč&quot;"/>
    </dxf>
    <dxf>
      <numFmt numFmtId="172" formatCode="&quot;Kč&quot;\ #,##0"/>
    </dxf>
    <dxf>
      <numFmt numFmtId="9" formatCode="&quot;$&quot;#,##0_);\(&quot;$&quot;#,##0\)"/>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0\ &quot;Kč&quot;;\-#,##0\ &quot;Kč&quot;"/>
    </dxf>
    <dxf>
      <numFmt numFmtId="174" formatCode="&quot;Kč&quot;\ #,##0;[Red]&quot;Kč&quot;\ #,##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0\ &quot;Kč&quot;;\-#,##0\ &quot;Kč&quot;"/>
    </dxf>
    <dxf>
      <numFmt numFmtId="172" formatCode="&quot;Kč&quot;\ #,##0"/>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alignment vertical="bottom" textRotation="0" wrapText="0" justifyLastLine="0" shrinkToFit="0" readingOrder="0"/>
    </dxf>
    <dxf>
      <font>
        <b/>
        <i val="0"/>
        <strike val="0"/>
        <condense val="0"/>
        <extend val="0"/>
        <outline val="0"/>
        <shadow val="0"/>
        <u val="none"/>
        <vertAlign val="baseline"/>
        <sz val="11"/>
        <color theme="0"/>
        <name val="Calibri"/>
        <scheme val="none"/>
      </font>
      <fill>
        <patternFill patternType="solid">
          <fgColor theme="9"/>
          <bgColor theme="9"/>
        </patternFill>
      </fill>
      <alignment vertical="bottom" textRotation="0" wrapText="0" justifyLastLine="0" shrinkToFit="0" readingOrder="0"/>
    </dxf>
    <dxf>
      <numFmt numFmtId="164" formatCode="#,##0\ &quot;Kč&quot;;\-#,##0\ &quot;Kč&quot;"/>
    </dxf>
    <dxf>
      <numFmt numFmtId="172" formatCode="&quot;Kč&quot;\ #,##0"/>
    </dxf>
    <dxf>
      <alignment wrapText="0"/>
    </dxf>
    <dxf>
      <alignment wrapText="0"/>
    </dxf>
    <dxf>
      <alignment wrapText="0"/>
    </dxf>
    <dxf>
      <alignment wrapText="0"/>
    </dxf>
    <dxf>
      <numFmt numFmtId="9" formatCode="&quot;$&quot;#,##0_);\(&quot;$&quot;#,##0\)"/>
    </dxf>
    <dxf>
      <numFmt numFmtId="173" formatCode="&quot;$&quot;#,##0"/>
    </dxf>
    <dxf>
      <font>
        <b val="0"/>
        <i val="0"/>
        <strike val="0"/>
        <condense val="0"/>
        <extend val="0"/>
        <outline val="0"/>
        <shadow val="0"/>
        <u val="none"/>
        <vertAlign val="baseline"/>
        <sz val="11"/>
        <color theme="1"/>
        <name val="Calibri"/>
        <family val="2"/>
        <charset val="238"/>
        <scheme val="none"/>
      </font>
      <numFmt numFmtId="164" formatCode="#,##0\ &quot;Kč&quot;;\-#,##0\ &quot;Kč&quo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238"/>
        <scheme val="none"/>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238"/>
        <scheme val="none"/>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238"/>
        <scheme val="none"/>
      </font>
      <numFmt numFmtId="0" formatCode="General"/>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0\ &quot;Kč&quot;;\-#,##0\ &quot;Kč&quot;"/>
    </dxf>
    <dxf>
      <numFmt numFmtId="172" formatCode="&quot;Kč&quot;\ #,##0"/>
    </dxf>
    <dxf>
      <numFmt numFmtId="9" formatCode="&quot;$&quot;#,##0_);\(&quot;$&quot;#,##0\)"/>
    </dxf>
    <dxf>
      <numFmt numFmtId="173"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0\ &quot;Kč&quot;;\-#,##0\ &quot;Kč&quot;"/>
    </dxf>
    <dxf>
      <numFmt numFmtId="172" formatCode="&quot;Kč&quot;\ #,##0"/>
    </dxf>
    <dxf>
      <numFmt numFmtId="9" formatCode="&quot;$&quot;#,##0_);\(&quot;$&quot;#,##0\)"/>
    </dxf>
    <dxf>
      <numFmt numFmtId="173" formatCode="&quot;$&quot;#,##0"/>
    </dxf>
    <dxf>
      <numFmt numFmtId="164" formatCode="#,##0\ &quot;Kč&quot;;\-#,##0\ &quot;Kč&quot;"/>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solid">
          <fgColor theme="9" tint="0.79998168889431442"/>
          <bgColor theme="0"/>
        </patternFill>
      </fill>
      <alignment horizontal="left"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alignment horizontal="left" vertical="bottom" textRotation="0" wrapText="0" indent="0" justifyLastLine="0" shrinkToFit="0" readingOrder="0"/>
      <border diagonalUp="0" diagonalDown="0" outline="0">
        <left/>
        <right/>
        <top style="thin">
          <color theme="9" tint="0.39997558519241921"/>
        </top>
        <bottom/>
      </border>
    </dxf>
    <dxf>
      <fill>
        <patternFill patternType="none">
          <fgColor indexed="64"/>
          <bgColor auto="1"/>
        </patternFill>
      </fill>
    </dxf>
    <dxf>
      <border outline="0">
        <left style="thin">
          <color rgb="FFA9D08E"/>
        </left>
        <right style="thin">
          <color rgb="FFA9D08E"/>
        </right>
        <top style="thin">
          <color rgb="FFA9D08E"/>
        </top>
        <bottom style="thin">
          <color rgb="FFA9D08E"/>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font>
        <color theme="0" tint="-4.9989318521683403E-2"/>
      </font>
    </dxf>
    <dxf>
      <fill>
        <patternFill patternType="solid">
          <bgColor rgb="FFF4B183"/>
        </patternFill>
      </fill>
    </dxf>
    <dxf>
      <font>
        <color theme="0" tint="-4.9989318521683403E-2"/>
      </font>
    </dxf>
    <dxf>
      <fill>
        <patternFill>
          <bgColor theme="0"/>
        </patternFill>
      </fill>
    </dxf>
    <dxf>
      <fill>
        <patternFill>
          <bgColor theme="0"/>
        </patternFill>
      </fill>
    </dxf>
    <dxf>
      <fill>
        <patternFill patternType="solid">
          <bgColor rgb="FFB4C6E7"/>
        </patternFill>
      </fill>
    </dxf>
    <dxf>
      <fill>
        <patternFill>
          <bgColor rgb="FFF4B183"/>
        </patternFill>
      </fill>
    </dxf>
    <dxf>
      <fill>
        <patternFill patternType="solid">
          <bgColor rgb="FFFFE699"/>
        </patternFill>
      </fill>
    </dxf>
    <dxf>
      <fill>
        <patternFill patternType="solid">
          <bgColor rgb="FFFFE699"/>
        </patternFill>
      </fill>
    </dxf>
    <dxf>
      <fill>
        <patternFill patternType="solid">
          <bgColor rgb="FFFFE699"/>
        </patternFill>
      </fill>
    </dxf>
    <dxf>
      <numFmt numFmtId="164" formatCode="#,##0\ &quot;Kč&quot;;\-#,##0\ &quot;Kč&quot;"/>
    </dxf>
    <dxf>
      <numFmt numFmtId="172" formatCode="&quot;Kč&quot;\ #,##0"/>
    </dxf>
    <dxf>
      <numFmt numFmtId="11" formatCode="&quot;$&quot;#,##0.00_);\(&quot;$&quot;#,##0.00\)"/>
    </dxf>
    <dxf>
      <font>
        <color theme="0" tint="-4.9989318521683403E-2"/>
      </font>
      <fill>
        <patternFill patternType="solid">
          <fgColor indexed="64"/>
          <bgColor theme="0"/>
        </patternFill>
      </fill>
    </dxf>
    <dxf>
      <font>
        <color theme="0" tint="-4.9989318521683403E-2"/>
      </font>
      <numFmt numFmtId="0" formatCode="General"/>
      <fill>
        <patternFill patternType="solid">
          <fgColor indexed="64"/>
          <bgColor theme="0"/>
        </patternFill>
      </fill>
    </dxf>
    <dxf>
      <font>
        <color theme="0" tint="-4.9989318521683403E-2"/>
      </font>
    </dxf>
    <dxf>
      <fill>
        <patternFill patternType="solid">
          <bgColor theme="0"/>
        </patternFill>
      </fill>
    </dxf>
    <dxf>
      <font>
        <color theme="0"/>
      </font>
      <fill>
        <patternFill patternType="solid">
          <fgColor indexed="64"/>
          <bgColor theme="0"/>
        </patternFill>
      </fill>
    </dxf>
    <dxf>
      <fill>
        <patternFill patternType="solid">
          <fgColor indexed="64"/>
          <bgColor theme="0"/>
        </patternFill>
      </fill>
    </dxf>
    <dxf>
      <font>
        <color theme="0"/>
      </font>
    </dxf>
    <dxf>
      <fill>
        <patternFill patternType="solid">
          <bgColor theme="0"/>
        </patternFill>
      </fill>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4" formatCode="#,##0\ &quot;Kč&quot;;\-#,##0\ &quot;Kč&quot;"/>
    </dxf>
    <dxf>
      <numFmt numFmtId="172" formatCode="&quot;Kč&quot;\ #,##0"/>
    </dxf>
    <dxf>
      <numFmt numFmtId="9" formatCode="&quot;$&quot;#,##0_);\(&quot;$&quot;#,##0\)"/>
    </dxf>
    <dxf>
      <numFmt numFmtId="173" formatCode="&quot;$&quot;#,##0"/>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4" formatCode="#,##0\ &quot;Kč&quot;;\-#,##0\ &quot;Kč&quot;"/>
    </dxf>
    <dxf>
      <numFmt numFmtId="172" formatCode="&quot;Kč&quot;\ #,##0"/>
    </dxf>
    <dxf>
      <font>
        <b val="0"/>
        <i val="0"/>
        <strike val="0"/>
        <condense val="0"/>
        <extend val="0"/>
        <outline val="0"/>
        <shadow val="0"/>
        <u val="none"/>
        <vertAlign val="baseline"/>
        <sz val="11"/>
        <color theme="1"/>
        <name val="Calibri"/>
        <family val="2"/>
        <charset val="238"/>
        <scheme val="none"/>
      </font>
      <numFmt numFmtId="164" formatCode="#,##0\ &quot;Kč&quot;;\-#,##0\ &quot;Kč&quo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0\ &quot;Kč&quot;;\-#,##0\ &quot;Kč&quot;"/>
    </dxf>
    <dxf>
      <numFmt numFmtId="172" formatCode="&quot;Kč&quot;\ #,##0"/>
    </dxf>
    <dxf>
      <numFmt numFmtId="9" formatCode="&quot;$&quot;#,##0_);\(&quot;$&quot;#,##0\)"/>
    </dxf>
    <dxf>
      <numFmt numFmtId="173"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0\ &quot;Kč&quot;;\-#,##0\ &quot;Kč&quot;"/>
    </dxf>
    <dxf>
      <numFmt numFmtId="172" formatCode="&quot;Kč&quot;\ #,##0"/>
    </dxf>
    <dxf>
      <numFmt numFmtId="9" formatCode="&quot;$&quot;#,##0_);\(&quot;$&quot;#,##0\)"/>
    </dxf>
    <dxf>
      <numFmt numFmtId="173" formatCode="&quot;$&quot;#,##0"/>
    </dxf>
    <dxf>
      <font>
        <b val="0"/>
        <i val="0"/>
        <strike val="0"/>
        <condense val="0"/>
        <extend val="0"/>
        <outline val="0"/>
        <shadow val="0"/>
        <u val="none"/>
        <vertAlign val="baseline"/>
        <sz val="11"/>
        <color theme="1"/>
        <name val="Calibri"/>
        <family val="2"/>
        <charset val="238"/>
        <scheme val="none"/>
      </font>
      <numFmt numFmtId="164" formatCode="#,##0\ &quot;Kč&quot;;\-#,##0\ &quot;Kč&quo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charset val="238"/>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vertAlign val="baseline"/>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0\ &quot;Kč&quot;;\-#,##0\ &quot;Kč&quot;"/>
    </dxf>
    <dxf>
      <numFmt numFmtId="172" formatCode="&quot;Kč&quot;\ #,##0"/>
    </dxf>
    <dxf>
      <numFmt numFmtId="9" formatCode="&quot;$&quot;#,##0_);\(&quot;$&quot;#,##0\)"/>
    </dxf>
    <dxf>
      <numFmt numFmtId="173" formatCode="&quot;$&quot;#,##0"/>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ill>
        <patternFill patternType="none">
          <bgColor auto="1"/>
        </patternFill>
      </fill>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color theme="1"/>
        <name val="Calibri"/>
        <scheme val="none"/>
      </font>
      <fill>
        <patternFill patternType="none">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0\ &quot;Kč&quot;;\-#,##0\ &quot;Kč&quot;"/>
    </dxf>
    <dxf>
      <numFmt numFmtId="172" formatCode="&quot;Kč&quot;\ #,##0"/>
    </dxf>
    <dxf>
      <font>
        <name val="Calibri"/>
        <scheme val="none"/>
      </font>
    </dxf>
    <dxf>
      <font>
        <name val="Calibri"/>
        <scheme val="none"/>
      </font>
    </dxf>
    <dxf>
      <font>
        <name val="Calibri"/>
        <scheme val="none"/>
      </font>
    </dxf>
    <dxf>
      <font>
        <name val="Calibri"/>
        <scheme val="none"/>
      </font>
    </dxf>
    <dxf>
      <font>
        <name val="Calibri"/>
        <scheme val="none"/>
      </font>
    </dxf>
    <dxf>
      <numFmt numFmtId="9" formatCode="&quot;$&quot;#,##0_);\(&quot;$&quot;#,##0\)"/>
    </dxf>
    <dxf>
      <numFmt numFmtId="173" formatCode="&quot;$&quot;#,##0"/>
    </dxf>
  </dxfs>
  <tableStyles count="0" defaultTableStyle="TableStyleMedium2" defaultPivotStyle="PivotStyleLight16"/>
  <colors>
    <mruColors>
      <color rgb="FFF4B183"/>
      <color rgb="FFB4C6E7"/>
      <color rgb="FFFFE699"/>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worksheet" Target="/xl/worksheets/sheet263.xml" Id="rId26" /><Relationship Type="http://schemas.openxmlformats.org/officeDocument/2006/relationships/pivotCacheDefinition" Target="/xl/pivotCache/pivotCacheDefinition133.xml" Id="rId39" /><Relationship Type="http://schemas.openxmlformats.org/officeDocument/2006/relationships/worksheet" Target="/xl/worksheets/sheet214.xml" Id="rId21" /><Relationship Type="http://schemas.openxmlformats.org/officeDocument/2006/relationships/pivotCacheDefinition" Target="/xl/pivotCache/pivotCacheDefinition85.xml" Id="rId34" /><Relationship Type="http://schemas.openxmlformats.org/officeDocument/2006/relationships/theme" Target="/xl/theme/theme11.xml" Id="rId42" /><Relationship Type="http://schemas.openxmlformats.org/officeDocument/2006/relationships/customXml" Target="/customXml/item2.xml" Id="rId47" /><Relationship Type="http://schemas.openxmlformats.org/officeDocument/2006/relationships/worksheet" Target="/xl/worksheets/sheet75.xml" Id="rId7" /><Relationship Type="http://schemas.openxmlformats.org/officeDocument/2006/relationships/worksheet" Target="/xl/worksheets/sheet26.xml" Id="rId2" /><Relationship Type="http://schemas.openxmlformats.org/officeDocument/2006/relationships/worksheet" Target="/xl/worksheets/sheet167.xml" Id="rId16" /><Relationship Type="http://schemas.openxmlformats.org/officeDocument/2006/relationships/pivotCacheDefinition" Target="/xl/pivotCache/pivotCacheDefinition36.xml" Id="rId29" /><Relationship Type="http://schemas.openxmlformats.org/officeDocument/2006/relationships/worksheet" Target="/xl/worksheets/sheet18.xml" Id="rId1" /><Relationship Type="http://schemas.openxmlformats.org/officeDocument/2006/relationships/worksheet" Target="/xl/worksheets/sheet69.xml" Id="rId6" /><Relationship Type="http://schemas.openxmlformats.org/officeDocument/2006/relationships/worksheet" Target="/xl/worksheets/sheet1110.xml" Id="rId11" /><Relationship Type="http://schemas.openxmlformats.org/officeDocument/2006/relationships/worksheet" Target="/xl/worksheets/sheet2411.xml" Id="rId24" /><Relationship Type="http://schemas.openxmlformats.org/officeDocument/2006/relationships/pivotCacheDefinition" Target="/xl/pivotCache/pivotCacheDefinition69.xml" Id="rId32" /><Relationship Type="http://schemas.openxmlformats.org/officeDocument/2006/relationships/pivotCacheDefinition" Target="/xl/pivotCache/pivotCacheDefinition114.xml" Id="rId37" /><Relationship Type="http://schemas.openxmlformats.org/officeDocument/2006/relationships/pivotCacheDefinition" Target="/xl/pivotCache/pivotCacheDefinition1410.xml" Id="rId40" /><Relationship Type="http://schemas.openxmlformats.org/officeDocument/2006/relationships/calcChain" Target="/xl/calcChain.xml" Id="rId45" /><Relationship Type="http://schemas.openxmlformats.org/officeDocument/2006/relationships/worksheet" Target="/xl/worksheets/sheet512.xml" Id="rId5" /><Relationship Type="http://schemas.openxmlformats.org/officeDocument/2006/relationships/worksheet" Target="/xl/worksheets/sheet1513.xml" Id="rId15" /><Relationship Type="http://schemas.openxmlformats.org/officeDocument/2006/relationships/worksheet" Target="/xl/worksheets/sheet2314.xml" Id="rId23" /><Relationship Type="http://schemas.openxmlformats.org/officeDocument/2006/relationships/pivotCacheDefinition" Target="/xl/pivotCache/pivotCacheDefinition22.xml" Id="rId28" /><Relationship Type="http://schemas.openxmlformats.org/officeDocument/2006/relationships/pivotCacheDefinition" Target="/xl/pivotCache/pivotCacheDefinition1011.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57.xml" Id="rId31" /><Relationship Type="http://schemas.openxmlformats.org/officeDocument/2006/relationships/sharedStrings" Target="/xl/sharedStrings.xml" Id="rId44"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112.xml" Id="rId27" /><Relationship Type="http://schemas.openxmlformats.org/officeDocument/2006/relationships/pivotCacheDefinition" Target="/xl/pivotCache/pivotCacheDefinition414.xml" Id="rId30" /><Relationship Type="http://schemas.openxmlformats.org/officeDocument/2006/relationships/pivotCacheDefinition" Target="/xl/pivotCache/pivotCacheDefinition913.xml" Id="rId35" /><Relationship Type="http://schemas.openxmlformats.org/officeDocument/2006/relationships/styles" Target="/xl/styles.xml" Id="rId43" /><Relationship Type="http://schemas.openxmlformats.org/officeDocument/2006/relationships/customXml" Target="/customXml/item32.xml" Id="rId48" /><Relationship Type="http://schemas.openxmlformats.org/officeDocument/2006/relationships/worksheet" Target="/xl/worksheets/sheet821.xml" Id="rId8" /><Relationship Type="http://schemas.openxmlformats.org/officeDocument/2006/relationships/worksheet" Target="/xl/worksheets/sheet322.xml" Id="rId3" /><Relationship Type="http://schemas.openxmlformats.org/officeDocument/2006/relationships/worksheet" Target="/xl/worksheets/sheet1223.xml" Id="rId12" /><Relationship Type="http://schemas.openxmlformats.org/officeDocument/2006/relationships/worksheet" Target="/xl/worksheets/sheet1724.xml" Id="rId17" /><Relationship Type="http://schemas.openxmlformats.org/officeDocument/2006/relationships/worksheet" Target="/xl/worksheets/sheet2525.xml" Id="rId25" /><Relationship Type="http://schemas.openxmlformats.org/officeDocument/2006/relationships/pivotCacheDefinition" Target="/xl/pivotCache/pivotCacheDefinition71.xml" Id="rId33" /><Relationship Type="http://schemas.openxmlformats.org/officeDocument/2006/relationships/pivotCacheDefinition" Target="/xl/pivotCache/pivotCacheDefinition1215.xml" Id="rId38" /><Relationship Type="http://schemas.openxmlformats.org/officeDocument/2006/relationships/customXml" Target="/customXml/item13.xml" Id="rId46" /><Relationship Type="http://schemas.openxmlformats.org/officeDocument/2006/relationships/worksheet" Target="/xl/worksheets/sheet2026.xml" Id="rId20" /><Relationship Type="http://schemas.openxmlformats.org/officeDocument/2006/relationships/pivotCacheDefinition" Target="/xl/pivotCache/pivotCacheDefinition158.xml" Id="rId41" /></Relationships>
</file>

<file path=xl/drawings/_rels/drawing1015.xml.rels>&#65279;<?xml version="1.0" encoding="utf-8"?><Relationships xmlns="http://schemas.openxmlformats.org/package/2006/relationships"><Relationship Type="http://schemas.openxmlformats.org/officeDocument/2006/relationships/image" Target="/xl/media/image512.png"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0.xml.rels>&#65279;<?xml version="1.0" encoding="utf-8"?><Relationships xmlns="http://schemas.openxmlformats.org/package/2006/relationships"><Relationship Type="http://schemas.openxmlformats.org/officeDocument/2006/relationships/image" Target="/xl/media/image611.png" Id="rId3"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23.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image" Target="/xl/media/image7.png" Id="rId3" /><Relationship Type="http://schemas.openxmlformats.org/officeDocument/2006/relationships/image" Target="/xl/media/image10.svg" Id="rId6" /><Relationship Type="http://schemas.openxmlformats.org/officeDocument/2006/relationships/image" Target="/xl/media/image92.png" Id="rId5" /><Relationship Type="http://schemas.openxmlformats.org/officeDocument/2006/relationships/image" Target="/xl/media/image82.svg" Id="rId4"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1114.png" Id="rId3"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3.xml.rels>&#65279;<?xml version="1.0" encoding="utf-8"?><Relationships xmlns="http://schemas.openxmlformats.org/package/2006/relationships"><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7.xml.rels>&#65279;<?xml version="1.0" encoding="utf-8"?><Relationships xmlns="http://schemas.openxmlformats.org/package/2006/relationships"><Relationship Type="http://schemas.openxmlformats.org/officeDocument/2006/relationships/image" Target="/xl/media/image128.png" Id="rId3" /><Relationship Type="http://schemas.openxmlformats.org/officeDocument/2006/relationships/image" Target="/xl/media/image133.svg"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24.xml.rels>&#65279;<?xml version="1.0" encoding="utf-8"?><Relationships xmlns="http://schemas.openxmlformats.org/package/2006/relationships"><Relationship Type="http://schemas.openxmlformats.org/officeDocument/2006/relationships/image" Target="/xl/media/image1415.png" Id="rId3" /><Relationship Type="http://schemas.openxmlformats.org/officeDocument/2006/relationships/image" Target="/xl/media/image157.svg" Id="rId4"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xml.rels>&#65279;<?xml version="1.0" encoding="utf-8"?><Relationships xmlns="http://schemas.openxmlformats.org/package/2006/relationships"><Relationship Type="http://schemas.openxmlformats.org/officeDocument/2006/relationships/image" Target="/xl/media/image29.png" Id="rId3" /><Relationship Type="http://schemas.openxmlformats.org/officeDocument/2006/relationships/image" Target="/xl/media/image110.png" Id="rId1" /><Relationship Type="http://schemas.openxmlformats.org/officeDocument/2006/relationships/image" Target="/xl/media/image35.svg" Id="rId4" /><Relationship Type="http://schemas.openxmlformats.org/officeDocument/2006/relationships/hyperlink" Target="#'1'!A1" TargetMode="External" Id="rId2" /></Relationships>
</file>

<file path=xl/drawings/_rels/drawing182.xml.rels>&#65279;<?xml version="1.0" encoding="utf-8"?><Relationships xmlns="http://schemas.openxmlformats.org/package/2006/relationships"><Relationship Type="http://schemas.openxmlformats.org/officeDocument/2006/relationships/image" Target="/xl/media/image163.png" Id="rId3" /><Relationship Type="http://schemas.openxmlformats.org/officeDocument/2006/relationships/image" Target="/xl/media/image133.svg"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image" Target="/xl/media/image1713.png" Id="rId3" /><Relationship Type="http://schemas.openxmlformats.org/officeDocument/2006/relationships/image" Target="/xl/media/image186.svg" Id="rId4"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26.xml.rels>&#65279;<?xml version="1.0" encoding="utf-8"?><Relationships xmlns="http://schemas.openxmlformats.org/package/2006/relationships"><Relationship Type="http://schemas.openxmlformats.org/officeDocument/2006/relationships/image" Target="/xl/media/image208.svg" Id="rId2" /><Relationship Type="http://schemas.openxmlformats.org/officeDocument/2006/relationships/image" Target="/xl/media/image1916.png" Id="rId1" /><Relationship Type="http://schemas.openxmlformats.org/officeDocument/2006/relationships/hyperlink" Target="#'20'!A1" TargetMode="External" Id="rId3" /><Relationship Type="http://schemas.openxmlformats.org/officeDocument/2006/relationships/hyperlink" Target="#'18'!A1" TargetMode="External" Id="rId4" /></Relationships>
</file>

<file path=xl/drawings/_rels/drawing214.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0.xml.rels>&#65279;<?xml version="1.0" encoding="utf-8"?><Relationships xmlns="http://schemas.openxmlformats.org/package/2006/relationships"><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14.xml.rels>&#65279;<?xml version="1.0" encoding="utf-8"?><Relationships xmlns="http://schemas.openxmlformats.org/package/2006/relationships"><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1.xml.rels>&#65279;<?xml version="1.0" encoding="utf-8"?><Relationships xmlns="http://schemas.openxmlformats.org/package/2006/relationships"><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25.xml.rels>&#65279;<?xml version="1.0" encoding="utf-8"?><Relationships xmlns="http://schemas.openxmlformats.org/package/2006/relationships"><Relationship Type="http://schemas.openxmlformats.org/officeDocument/2006/relationships/hyperlink" Target="#'23'!A1" TargetMode="External" Id="rId2" /><Relationship Type="http://schemas.openxmlformats.org/officeDocument/2006/relationships/hyperlink" Target="#'Dal&#353;&#237; informace'!A1" TargetMode="External" Id="rId1" /></Relationships>
</file>

<file path=xl/drawings/_rels/drawing26.xml.rels>&#65279;<?xml version="1.0" encoding="utf-8"?><Relationships xmlns="http://schemas.openxmlformats.org/package/2006/relationships"><Relationship Type="http://schemas.openxmlformats.org/officeDocument/2006/relationships/hyperlink" Target="#'Za&#269;&#225;tek'!A1" TargetMode="External" Id="rId2" /><Relationship Type="http://schemas.openxmlformats.org/officeDocument/2006/relationships/hyperlink" Target="#'2'!A1" TargetMode="External" Id="rId1" /></Relationships>
</file>

<file path=xl/drawings/_rels/drawing263.xml.rels>&#65279;<?xml version="1.0" encoding="utf-8"?><Relationships xmlns="http://schemas.openxmlformats.org/package/2006/relationships"><Relationship Type="http://schemas.openxmlformats.org/officeDocument/2006/relationships/image" Target="/xl/media/image214.png" Id="rId3" /><Relationship Type="http://schemas.openxmlformats.org/officeDocument/2006/relationships/image" Target="/xl/media/image245.png" Id="rId7" /><Relationship Type="http://schemas.openxmlformats.org/officeDocument/2006/relationships/image" Target="/xl/media/image234.svg" Id="rId6" /><Relationship Type="http://schemas.openxmlformats.org/officeDocument/2006/relationships/image" Target="/xl/media/image226.png" Id="rId5" /><Relationship Type="http://schemas.openxmlformats.org/officeDocument/2006/relationships/hyperlink" Target="https://support.office.com/cs-CZ/article/create-a-pivottable-to-analyze-worksheet-data-a9a84538-bfe9-40a9-a8e9-f99134456576" TargetMode="External" Id="rId2" /><Relationship Type="http://schemas.openxmlformats.org/officeDocument/2006/relationships/hyperlink" Target="https://techcommunity.microsoft.com/t5/excel/ct-p/excel_cat" TargetMode="External" Id="rId1" /><Relationship Type="http://schemas.openxmlformats.org/officeDocument/2006/relationships/hyperlink" Target="https://support.office.com/cs-CZ/article/refresh-pivottable-data-6d24cece-a038-468a-8176-8b6568ca9be2" TargetMode="External" Id="rId4"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2.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9.xml.rels>&#65279;<?xml version="1.0" encoding="utf-8"?><Relationships xmlns="http://schemas.openxmlformats.org/package/2006/relationships"><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5.xml.rels>&#65279;<?xml version="1.0" encoding="utf-8"?><Relationships xmlns="http://schemas.openxmlformats.org/package/2006/relationships"><Relationship Type="http://schemas.openxmlformats.org/officeDocument/2006/relationships/image" Target="/xl/media/image47.png" Id="rId3"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113918</xdr:colOff>
      <xdr:row>21</xdr:row>
      <xdr:rowOff>93354</xdr:rowOff>
    </xdr:to>
    <xdr:grpSp>
      <xdr:nvGrpSpPr>
        <xdr:cNvPr id="2" name="skupina_Průvodce">
          <a:extLst>
            <a:ext uri="{FF2B5EF4-FFF2-40B4-BE49-F238E27FC236}">
              <a16:creationId xmlns:a16="http://schemas.microsoft.com/office/drawing/2014/main" id="{5780B9E4-F38F-4E3E-8C13-106112C5962A}"/>
            </a:ext>
          </a:extLst>
        </xdr:cNvPr>
        <xdr:cNvGrpSpPr/>
      </xdr:nvGrpSpPr>
      <xdr:grpSpPr>
        <a:xfrm>
          <a:off x="0" y="0"/>
          <a:ext cx="7781543" cy="4093854"/>
          <a:chOff x="0" y="0"/>
          <a:chExt cx="7781543" cy="4287012"/>
        </a:xfrm>
      </xdr:grpSpPr>
      <xdr:sp macro="" textlink="">
        <xdr:nvSpPr>
          <xdr:cNvPr id="3" name="txt_PrůvodceZáhlaví" descr="Zjednodušeně řečeno, řádkové pole je nalevo a sloupcové pole nahoře. Obě se protínají a na pole hodnot se používá každá podmínka.">
            <a:extLst>
              <a:ext uri="{FF2B5EF4-FFF2-40B4-BE49-F238E27FC236}">
                <a16:creationId xmlns:a16="http://schemas.microsoft.com/office/drawing/2014/main" id="{7A9ADFB3-433E-4DC5-B7A8-88F30925B9D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Tady je jiný způsob, jak se to dá chápat: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Řádkové pole je nalevo a sloupcové pole nahoře. Každé z nich poskytuje podmínku pro pole hodnot, které je sčítá.</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C0AA861C-5908-4A30-B099-4154A7EA7BE9}"/>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clientData fLocksWithSheet="0"/>
  </xdr:twoCellAnchor>
  <xdr:twoCellAnchor editAs="absolute">
    <xdr:from>
      <xdr:col>0</xdr:col>
      <xdr:colOff>304800</xdr:colOff>
      <xdr:row>18</xdr:row>
      <xdr:rowOff>174498</xdr:rowOff>
    </xdr:from>
    <xdr:to>
      <xdr:col>11</xdr:col>
      <xdr:colOff>410083</xdr:colOff>
      <xdr:row>20</xdr:row>
      <xdr:rowOff>140589</xdr:rowOff>
    </xdr:to>
    <xdr:grpSp>
      <xdr:nvGrpSpPr>
        <xdr:cNvPr id="6" name="Skupina 5">
          <a:extLst>
            <a:ext uri="{FF2B5EF4-FFF2-40B4-BE49-F238E27FC236}">
              <a16:creationId xmlns:a16="http://schemas.microsoft.com/office/drawing/2014/main" id="{2A5E8DAA-B926-4F78-94A1-5EA80ED39826}"/>
            </a:ext>
          </a:extLst>
        </xdr:cNvPr>
        <xdr:cNvGrpSpPr/>
      </xdr:nvGrpSpPr>
      <xdr:grpSpPr>
        <a:xfrm>
          <a:off x="304800" y="3603498"/>
          <a:ext cx="7163308" cy="347091"/>
          <a:chOff x="304799" y="3774945"/>
          <a:chExt cx="7163308" cy="356619"/>
        </a:xfrm>
      </xdr:grpSpPr>
      <xdr:sp macro="" textlink="">
        <xdr:nvSpPr>
          <xdr:cNvPr id="7"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56265420-D8B4-4284-AF16-38C128548F9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8"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3B863D47-9377-4D61-9619-D3D2166D649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fLocksWithSheet="0"/>
  </xdr:twoCellAnchor>
  <xdr:twoCellAnchor editAs="oneCell">
    <xdr:from>
      <xdr:col>3</xdr:col>
      <xdr:colOff>809625</xdr:colOff>
      <xdr:row>6</xdr:row>
      <xdr:rowOff>38100</xdr:rowOff>
    </xdr:from>
    <xdr:to>
      <xdr:col>7</xdr:col>
      <xdr:colOff>514350</xdr:colOff>
      <xdr:row>16</xdr:row>
      <xdr:rowOff>190499</xdr:rowOff>
    </xdr:to>
    <xdr:pic>
      <xdr:nvPicPr>
        <xdr:cNvPr id="9" name="Obrázek 8">
          <a:extLst>
            <a:ext uri="{FF2B5EF4-FFF2-40B4-BE49-F238E27FC236}">
              <a16:creationId xmlns:a16="http://schemas.microsoft.com/office/drawing/2014/main" id="{0D6FBD64-5499-47CC-A6E1-FDF2EFFBC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2638425" y="1181100"/>
          <a:ext cx="2495550" cy="2057399"/>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533400</xdr:colOff>
      <xdr:row>10</xdr:row>
      <xdr:rowOff>120294</xdr:rowOff>
    </xdr:from>
    <xdr:to>
      <xdr:col>3</xdr:col>
      <xdr:colOff>765808</xdr:colOff>
      <xdr:row>12</xdr:row>
      <xdr:rowOff>182255</xdr:rowOff>
    </xdr:to>
    <xdr:sp macro="" textlink="">
      <xdr:nvSpPr>
        <xdr:cNvPr id="10" name="Text popisu 23" descr="Řádkové pole...">
          <a:extLst>
            <a:ext uri="{FF2B5EF4-FFF2-40B4-BE49-F238E27FC236}">
              <a16:creationId xmlns:a16="http://schemas.microsoft.com/office/drawing/2014/main" id="{EE7A1009-9AC3-47A4-BD3F-1E4020FC0E16}"/>
            </a:ext>
          </a:extLst>
        </xdr:cNvPr>
        <xdr:cNvSpPr txBox="1"/>
      </xdr:nvSpPr>
      <xdr:spPr>
        <a:xfrm>
          <a:off x="1143000" y="2025294"/>
          <a:ext cx="1451608" cy="442961"/>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Řádkové pole poskytuje podmínku...</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82978</xdr:colOff>
      <xdr:row>11</xdr:row>
      <xdr:rowOff>101285</xdr:rowOff>
    </xdr:from>
    <xdr:to>
      <xdr:col>3</xdr:col>
      <xdr:colOff>943023</xdr:colOff>
      <xdr:row>14</xdr:row>
      <xdr:rowOff>130829</xdr:rowOff>
    </xdr:to>
    <xdr:sp macro="" textlink="">
      <xdr:nvSpPr>
        <xdr:cNvPr id="11" name="obrazec_ŠipkaZakřivená">
          <a:extLst>
            <a:ext uri="{FF2B5EF4-FFF2-40B4-BE49-F238E27FC236}">
              <a16:creationId xmlns:a16="http://schemas.microsoft.com/office/drawing/2014/main" id="{F0CADA3D-222D-4C38-A5E3-4E0AAD5C9DB7}"/>
            </a:ext>
          </a:extLst>
        </xdr:cNvPr>
        <xdr:cNvSpPr/>
      </xdr:nvSpPr>
      <xdr:spPr>
        <a:xfrm rot="10433276">
          <a:off x="1911778" y="2206310"/>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152400</xdr:colOff>
      <xdr:row>5</xdr:row>
      <xdr:rowOff>50521</xdr:rowOff>
    </xdr:from>
    <xdr:to>
      <xdr:col>10</xdr:col>
      <xdr:colOff>457200</xdr:colOff>
      <xdr:row>7</xdr:row>
      <xdr:rowOff>156778</xdr:rowOff>
    </xdr:to>
    <xdr:sp macro="" textlink="">
      <xdr:nvSpPr>
        <xdr:cNvPr id="12" name="Text popisu 23" descr="Řádkové pole...">
          <a:extLst>
            <a:ext uri="{FF2B5EF4-FFF2-40B4-BE49-F238E27FC236}">
              <a16:creationId xmlns:a16="http://schemas.microsoft.com/office/drawing/2014/main" id="{87F7AD7E-7534-4C02-BA4D-CED2117EE407}"/>
            </a:ext>
          </a:extLst>
        </xdr:cNvPr>
        <xdr:cNvSpPr txBox="1"/>
      </xdr:nvSpPr>
      <xdr:spPr>
        <a:xfrm>
          <a:off x="5381625" y="1003021"/>
          <a:ext cx="1524000" cy="487257"/>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...podmínku poskytuje také sloupcové pole...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6</xdr:row>
      <xdr:rowOff>25084</xdr:rowOff>
    </xdr:from>
    <xdr:to>
      <xdr:col>9</xdr:col>
      <xdr:colOff>19098</xdr:colOff>
      <xdr:row>9</xdr:row>
      <xdr:rowOff>54628</xdr:rowOff>
    </xdr:to>
    <xdr:sp macro="" textlink="">
      <xdr:nvSpPr>
        <xdr:cNvPr id="13" name="obrazec_ŠipkaZakřivená">
          <a:extLst>
            <a:ext uri="{FF2B5EF4-FFF2-40B4-BE49-F238E27FC236}">
              <a16:creationId xmlns:a16="http://schemas.microsoft.com/office/drawing/2014/main" id="{7DB77AE4-9EBE-4F16-AE38-D70BEB3C6B3E}"/>
            </a:ext>
          </a:extLst>
        </xdr:cNvPr>
        <xdr:cNvSpPr/>
      </xdr:nvSpPr>
      <xdr:spPr>
        <a:xfrm rot="11166724" flipH="1">
          <a:off x="4997878" y="1187134"/>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152400</xdr:colOff>
      <xdr:row>11</xdr:row>
      <xdr:rowOff>79984</xdr:rowOff>
    </xdr:from>
    <xdr:to>
      <xdr:col>10</xdr:col>
      <xdr:colOff>457200</xdr:colOff>
      <xdr:row>13</xdr:row>
      <xdr:rowOff>155891</xdr:rowOff>
    </xdr:to>
    <xdr:sp macro="" textlink="">
      <xdr:nvSpPr>
        <xdr:cNvPr id="14" name="Text popisu 23" descr="Řádkové pole...">
          <a:extLst>
            <a:ext uri="{FF2B5EF4-FFF2-40B4-BE49-F238E27FC236}">
              <a16:creationId xmlns:a16="http://schemas.microsoft.com/office/drawing/2014/main" id="{18DE8A78-B5A1-4B33-874A-2C8D51393477}"/>
            </a:ext>
          </a:extLst>
        </xdr:cNvPr>
        <xdr:cNvSpPr txBox="1"/>
      </xdr:nvSpPr>
      <xdr:spPr>
        <a:xfrm>
          <a:off x="5381625" y="2175484"/>
          <a:ext cx="1524000" cy="456907"/>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...a pole hodnot je sčítá.</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11</xdr:row>
      <xdr:rowOff>53659</xdr:rowOff>
    </xdr:from>
    <xdr:to>
      <xdr:col>9</xdr:col>
      <xdr:colOff>19098</xdr:colOff>
      <xdr:row>14</xdr:row>
      <xdr:rowOff>92728</xdr:rowOff>
    </xdr:to>
    <xdr:sp macro="" textlink="">
      <xdr:nvSpPr>
        <xdr:cNvPr id="15" name="obrazec_ŠipkaZakřivená">
          <a:extLst>
            <a:ext uri="{FF2B5EF4-FFF2-40B4-BE49-F238E27FC236}">
              <a16:creationId xmlns:a16="http://schemas.microsoft.com/office/drawing/2014/main" id="{263E061F-A2FB-495B-9541-59975B87B6B7}"/>
            </a:ext>
          </a:extLst>
        </xdr:cNvPr>
        <xdr:cNvSpPr/>
      </xdr:nvSpPr>
      <xdr:spPr>
        <a:xfrm rot="11166724" flipH="1">
          <a:off x="4997878" y="2168209"/>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11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466725</xdr:colOff>
      <xdr:row>36</xdr:row>
      <xdr:rowOff>86787</xdr:rowOff>
    </xdr:to>
    <xdr:grpSp>
      <xdr:nvGrpSpPr>
        <xdr:cNvPr id="2" name="Skupina 1">
          <a:extLst>
            <a:ext uri="{FF2B5EF4-FFF2-40B4-BE49-F238E27FC236}">
              <a16:creationId xmlns:a16="http://schemas.microsoft.com/office/drawing/2014/main" id="{C1C44C37-4F24-4CC7-AD74-FBF7AB23A2E6}"/>
            </a:ext>
          </a:extLst>
        </xdr:cNvPr>
        <xdr:cNvGrpSpPr/>
      </xdr:nvGrpSpPr>
      <xdr:grpSpPr>
        <a:xfrm>
          <a:off x="0" y="0"/>
          <a:ext cx="7781925" cy="6944787"/>
          <a:chOff x="0" y="0"/>
          <a:chExt cx="7781925" cy="6944787"/>
        </a:xfrm>
      </xdr:grpSpPr>
      <xdr:sp macro="" textlink="">
        <xdr:nvSpPr>
          <xdr:cNvPr id="3" name="txt_PrůvodceZáhlaví" descr="Stejně tak je tomu u seznamu polí. Řádkové pole je nalevo a sloupcové pole nahoře. Obě se protínají a poskytují pole hodnot.">
            <a:extLst>
              <a:ext uri="{FF2B5EF4-FFF2-40B4-BE49-F238E27FC236}">
                <a16:creationId xmlns:a16="http://schemas.microsoft.com/office/drawing/2014/main" id="{023010DC-DBD7-46D4-BE66-910D9F0D9052}"/>
              </a:ext>
            </a:extLst>
          </xdr:cNvPr>
          <xdr:cNvSpPr txBox="1"/>
        </xdr:nvSpPr>
        <xdr:spPr>
          <a:xfrm>
            <a:off x="0" y="0"/>
            <a:ext cx="7781925"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Vzpomeňte si na tento koncept při používání seznamu polí. </a:t>
            </a:r>
            <a:r>
              <a:rPr lang="cs" sz="14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Řádkové pole je nalevo a sloupcové pole nahoře. Každé z nich poskytuje podmínku pro pole hodnot, které je sčítá.</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210D5BFF-D769-4E16-A96C-7D261DA62338}"/>
              </a:ext>
            </a:extLst>
          </xdr:cNvPr>
          <xdr:cNvSpPr txBox="1"/>
        </xdr:nvSpPr>
        <xdr:spPr>
          <a:xfrm>
            <a:off x="0" y="6278037"/>
            <a:ext cx="7781925"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4B0958F4-D87F-45C6-B4C2-B1B1380699D1}"/>
              </a:ext>
            </a:extLst>
          </xdr:cNvPr>
          <xdr:cNvSpPr/>
        </xdr:nvSpPr>
        <xdr:spPr>
          <a:xfrm>
            <a:off x="6219825"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oneCell">
    <xdr:from>
      <xdr:col>4</xdr:col>
      <xdr:colOff>219075</xdr:colOff>
      <xdr:row>5</xdr:row>
      <xdr:rowOff>38038</xdr:rowOff>
    </xdr:from>
    <xdr:to>
      <xdr:col>8</xdr:col>
      <xdr:colOff>247649</xdr:colOff>
      <xdr:row>30</xdr:row>
      <xdr:rowOff>119122</xdr:rowOff>
    </xdr:to>
    <xdr:pic>
      <xdr:nvPicPr>
        <xdr:cNvPr id="8" name="Obrázek 7">
          <a:extLst>
            <a:ext uri="{FF2B5EF4-FFF2-40B4-BE49-F238E27FC236}">
              <a16:creationId xmlns:a16="http://schemas.microsoft.com/office/drawing/2014/main" id="{71E13CFE-D80D-4C26-A4ED-85A357BF2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2657475" y="990538"/>
          <a:ext cx="2466974" cy="484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561975</xdr:colOff>
      <xdr:row>24</xdr:row>
      <xdr:rowOff>89601</xdr:rowOff>
    </xdr:from>
    <xdr:to>
      <xdr:col>4</xdr:col>
      <xdr:colOff>184783</xdr:colOff>
      <xdr:row>27</xdr:row>
      <xdr:rowOff>89123</xdr:rowOff>
    </xdr:to>
    <xdr:sp macro="" textlink="">
      <xdr:nvSpPr>
        <xdr:cNvPr id="9" name="Text popisu 23" descr="Řádkové pole...">
          <a:extLst>
            <a:ext uri="{FF2B5EF4-FFF2-40B4-BE49-F238E27FC236}">
              <a16:creationId xmlns:a16="http://schemas.microsoft.com/office/drawing/2014/main" id="{2E4CDD29-975C-4437-8652-A825C407E60F}"/>
            </a:ext>
          </a:extLst>
        </xdr:cNvPr>
        <xdr:cNvSpPr txBox="1"/>
      </xdr:nvSpPr>
      <xdr:spPr>
        <a:xfrm>
          <a:off x="1171575" y="4661601"/>
          <a:ext cx="1451608" cy="571022"/>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Řádkové pole poskytuje podmínku...</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102028</xdr:colOff>
      <xdr:row>25</xdr:row>
      <xdr:rowOff>139385</xdr:rowOff>
    </xdr:from>
    <xdr:to>
      <xdr:col>4</xdr:col>
      <xdr:colOff>352473</xdr:colOff>
      <xdr:row>28</xdr:row>
      <xdr:rowOff>140354</xdr:rowOff>
    </xdr:to>
    <xdr:sp macro="" textlink="">
      <xdr:nvSpPr>
        <xdr:cNvPr id="10" name="obrazec_ŠipkaZakřivená">
          <a:extLst>
            <a:ext uri="{FF2B5EF4-FFF2-40B4-BE49-F238E27FC236}">
              <a16:creationId xmlns:a16="http://schemas.microsoft.com/office/drawing/2014/main" id="{7595F958-F1EC-4A49-87BE-BAE102910C2E}"/>
            </a:ext>
          </a:extLst>
        </xdr:cNvPr>
        <xdr:cNvSpPr/>
      </xdr:nvSpPr>
      <xdr:spPr>
        <a:xfrm rot="10433276">
          <a:off x="1930828" y="4901885"/>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523875</xdr:colOff>
      <xdr:row>19</xdr:row>
      <xdr:rowOff>58407</xdr:rowOff>
    </xdr:from>
    <xdr:to>
      <xdr:col>11</xdr:col>
      <xdr:colOff>219075</xdr:colOff>
      <xdr:row>22</xdr:row>
      <xdr:rowOff>6018</xdr:rowOff>
    </xdr:to>
    <xdr:sp macro="" textlink="">
      <xdr:nvSpPr>
        <xdr:cNvPr id="11" name="Text popisu 23" descr="Řádkové pole...">
          <a:extLst>
            <a:ext uri="{FF2B5EF4-FFF2-40B4-BE49-F238E27FC236}">
              <a16:creationId xmlns:a16="http://schemas.microsoft.com/office/drawing/2014/main" id="{4A3EB7F6-124C-45E8-B7C7-04225C78539B}"/>
            </a:ext>
          </a:extLst>
        </xdr:cNvPr>
        <xdr:cNvSpPr txBox="1"/>
      </xdr:nvSpPr>
      <xdr:spPr>
        <a:xfrm>
          <a:off x="5400675" y="3677907"/>
          <a:ext cx="1524000" cy="519111"/>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...podmínku poskytuje také sloupcové pole...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20</xdr:row>
      <xdr:rowOff>53659</xdr:rowOff>
    </xdr:from>
    <xdr:to>
      <xdr:col>9</xdr:col>
      <xdr:colOff>390573</xdr:colOff>
      <xdr:row>23</xdr:row>
      <xdr:rowOff>54628</xdr:rowOff>
    </xdr:to>
    <xdr:sp macro="" textlink="">
      <xdr:nvSpPr>
        <xdr:cNvPr id="12" name="obrazec_ŠipkaZakřivená">
          <a:extLst>
            <a:ext uri="{FF2B5EF4-FFF2-40B4-BE49-F238E27FC236}">
              <a16:creationId xmlns:a16="http://schemas.microsoft.com/office/drawing/2014/main" id="{EDE3E27F-3B26-4F77-9B4E-64E4239E78EB}"/>
            </a:ext>
          </a:extLst>
        </xdr:cNvPr>
        <xdr:cNvSpPr/>
      </xdr:nvSpPr>
      <xdr:spPr>
        <a:xfrm rot="11166724" flipH="1">
          <a:off x="5016928" y="3863659"/>
          <a:ext cx="860045" cy="572469"/>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363855</xdr:colOff>
      <xdr:row>25</xdr:row>
      <xdr:rowOff>1257</xdr:rowOff>
    </xdr:from>
    <xdr:to>
      <xdr:col>11</xdr:col>
      <xdr:colOff>379095</xdr:colOff>
      <xdr:row>27</xdr:row>
      <xdr:rowOff>139368</xdr:rowOff>
    </xdr:to>
    <xdr:sp macro="" textlink="">
      <xdr:nvSpPr>
        <xdr:cNvPr id="13" name="Text popisu 23" descr="Řádkové pole...">
          <a:extLst>
            <a:ext uri="{FF2B5EF4-FFF2-40B4-BE49-F238E27FC236}">
              <a16:creationId xmlns:a16="http://schemas.microsoft.com/office/drawing/2014/main" id="{94E12440-7807-45C0-910A-89ADEE196268}"/>
            </a:ext>
          </a:extLst>
        </xdr:cNvPr>
        <xdr:cNvSpPr txBox="1"/>
      </xdr:nvSpPr>
      <xdr:spPr>
        <a:xfrm>
          <a:off x="5240655" y="4763757"/>
          <a:ext cx="1844040" cy="519111"/>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...a pole hodnot je sčítá.</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25</xdr:row>
      <xdr:rowOff>34609</xdr:rowOff>
    </xdr:from>
    <xdr:to>
      <xdr:col>9</xdr:col>
      <xdr:colOff>390573</xdr:colOff>
      <xdr:row>28</xdr:row>
      <xdr:rowOff>35578</xdr:rowOff>
    </xdr:to>
    <xdr:sp macro="" textlink="">
      <xdr:nvSpPr>
        <xdr:cNvPr id="14" name="obrazec_ŠipkaZakřivená">
          <a:extLst>
            <a:ext uri="{FF2B5EF4-FFF2-40B4-BE49-F238E27FC236}">
              <a16:creationId xmlns:a16="http://schemas.microsoft.com/office/drawing/2014/main" id="{7D1E3217-FFD7-4BA4-8B07-3E22AE244C0B}"/>
            </a:ext>
          </a:extLst>
        </xdr:cNvPr>
        <xdr:cNvSpPr/>
      </xdr:nvSpPr>
      <xdr:spPr>
        <a:xfrm rot="11166724" flipH="1">
          <a:off x="5016928" y="4797109"/>
          <a:ext cx="860045" cy="572469"/>
        </a:xfrm>
        <a:prstGeom prst="arc">
          <a:avLst>
            <a:gd name="adj1" fmla="val 14127603"/>
            <a:gd name="adj2" fmla="val 19188"/>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2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1009268</xdr:colOff>
      <xdr:row>20</xdr:row>
      <xdr:rowOff>182676</xdr:rowOff>
    </xdr:to>
    <xdr:grpSp>
      <xdr:nvGrpSpPr>
        <xdr:cNvPr id="2" name="skupina_Průvodce">
          <a:extLst>
            <a:ext uri="{FF2B5EF4-FFF2-40B4-BE49-F238E27FC236}">
              <a16:creationId xmlns:a16="http://schemas.microsoft.com/office/drawing/2014/main" id="{C702F9DE-9552-495E-813B-03D6C79E00DA}"/>
            </a:ext>
          </a:extLst>
        </xdr:cNvPr>
        <xdr:cNvGrpSpPr/>
      </xdr:nvGrpSpPr>
      <xdr:grpSpPr>
        <a:xfrm>
          <a:off x="0" y="0"/>
          <a:ext cx="7781543" cy="3992676"/>
          <a:chOff x="0" y="0"/>
          <a:chExt cx="7781543" cy="4287012"/>
        </a:xfrm>
      </xdr:grpSpPr>
      <xdr:sp macro="" textlink="">
        <xdr:nvSpPr>
          <xdr:cNvPr id="3" name="txt_PrůvodceZáhlaví" descr="Je třeba pamatovat na jednu věc: Pokud sloupcové pole přidá do kontingenční tabulky hodně sloupců, bude velmi široká. ">
            <a:extLst>
              <a:ext uri="{FF2B5EF4-FFF2-40B4-BE49-F238E27FC236}">
                <a16:creationId xmlns:a16="http://schemas.microsoft.com/office/drawing/2014/main" id="{10AC9A25-5EBB-4478-B2F9-AC38B9C082FC}"/>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Je třeba pamatovat na jednu věc: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Pokud sloupcové pole přidá do kontingenční tabulky hodně sloupců, bude velmi široká. </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CC39DF34-4194-4987-80FA-F9EF66960C1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63269EEA-08E6-4328-8B61-C833249BB9F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B251F75F-2568-4051-B479-9B90347C3ECD}"/>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0</xdr:col>
      <xdr:colOff>-17548</xdr:colOff>
      <xdr:row>2</xdr:row>
      <xdr:rowOff>42836</xdr:rowOff>
    </xdr:from>
    <xdr:to>
      <xdr:col>0</xdr:col>
      <xdr:colOff>-17548</xdr:colOff>
      <xdr:row>2</xdr:row>
      <xdr:rowOff>42842</xdr:rowOff>
    </xdr:to>
    <xdr:grpSp>
      <xdr:nvGrpSpPr>
        <xdr:cNvPr id="8" name="Skupina 7">
          <a:extLst>
            <a:ext uri="{FF2B5EF4-FFF2-40B4-BE49-F238E27FC236}">
              <a16:creationId xmlns:a16="http://schemas.microsoft.com/office/drawing/2014/main" id="{CAECE02D-00AE-4ADB-BD59-7767CA66B7F3}"/>
            </a:ext>
          </a:extLst>
        </xdr:cNvPr>
        <xdr:cNvGrpSpPr/>
      </xdr:nvGrpSpPr>
      <xdr:grpSpPr>
        <a:xfrm>
          <a:off x="-17548" y="423836"/>
          <a:ext cx="0" cy="6"/>
          <a:chOff x="-15643" y="439076"/>
          <a:chExt cx="0" cy="6"/>
        </a:xfrm>
      </xdr:grpSpPr>
      <xdr:sp macro="" textlink="">
        <xdr:nvSpPr>
          <xdr:cNvPr id="9" name="txt_PrůvodcePopisek1">
            <a:extLst>
              <a:ext uri="{FF2B5EF4-FFF2-40B4-BE49-F238E27FC236}">
                <a16:creationId xmlns:a16="http://schemas.microsoft.com/office/drawing/2014/main"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obrazec_ŠipkaZakřivená">
            <a:extLst>
              <a:ext uri="{FF2B5EF4-FFF2-40B4-BE49-F238E27FC236}">
                <a16:creationId xmlns:a16="http://schemas.microsoft.com/office/drawing/2014/main"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
            </a:endParaRPr>
          </a:p>
        </xdr:txBody>
      </xdr:sp>
    </xdr:grpSp>
    <xdr:clientData/>
  </xdr:twoCellAnchor>
  <xdr:twoCellAnchor editAs="absolute">
    <xdr:from>
      <xdr:col>3</xdr:col>
      <xdr:colOff>78105</xdr:colOff>
      <xdr:row>5</xdr:row>
      <xdr:rowOff>9534</xdr:rowOff>
    </xdr:from>
    <xdr:to>
      <xdr:col>7</xdr:col>
      <xdr:colOff>657225</xdr:colOff>
      <xdr:row>9</xdr:row>
      <xdr:rowOff>162949</xdr:rowOff>
    </xdr:to>
    <xdr:grpSp>
      <xdr:nvGrpSpPr>
        <xdr:cNvPr id="11" name="Skupina 10">
          <a:extLst>
            <a:ext uri="{FF2B5EF4-FFF2-40B4-BE49-F238E27FC236}">
              <a16:creationId xmlns:a16="http://schemas.microsoft.com/office/drawing/2014/main" id="{E003AB24-7046-45FE-A81A-3E3F2A8CF4F0}"/>
            </a:ext>
          </a:extLst>
        </xdr:cNvPr>
        <xdr:cNvGrpSpPr/>
      </xdr:nvGrpSpPr>
      <xdr:grpSpPr>
        <a:xfrm>
          <a:off x="2335530" y="962034"/>
          <a:ext cx="5093970" cy="915415"/>
          <a:chOff x="2335530" y="1009659"/>
          <a:chExt cx="5093970" cy="953515"/>
        </a:xfrm>
      </xdr:grpSpPr>
      <xdr:sp macro="" textlink="">
        <xdr:nvSpPr>
          <xdr:cNvPr id="12" name="txt_PrůvodcePopisek1" descr="Kontingenční tabulka">
            <a:extLst>
              <a:ext uri="{FF2B5EF4-FFF2-40B4-BE49-F238E27FC236}">
                <a16:creationId xmlns:a16="http://schemas.microsoft.com/office/drawing/2014/main" id="{2F2A68CD-C95D-4AB0-9E31-F05A5F3CF08C}"/>
              </a:ext>
            </a:extLst>
          </xdr:cNvPr>
          <xdr:cNvSpPr txBox="1"/>
        </xdr:nvSpPr>
        <xdr:spPr>
          <a:xfrm>
            <a:off x="2706586" y="1009659"/>
            <a:ext cx="4722914" cy="519202"/>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noProof="0">
                <a:effectLst/>
                <a:latin typeface="Calibri" panose="020F0502020204030204" pitchFamily="34" charset="0"/>
                <a:ea typeface="Calibri" panose="020F0502020204030204" pitchFamily="34" charset="0"/>
                <a:cs typeface="Calibri" panose="020F0502020204030204" pitchFamily="34" charset="0"/>
              </a:rPr>
              <a:t>V tomto příkladu sloupcové pole</a:t>
            </a:r>
            <a:r>
              <a:rPr lang="cs" sz="1100" baseline="0" noProof="0">
                <a:effectLst/>
                <a:latin typeface="Calibri" panose="020F0502020204030204" pitchFamily="34" charset="0"/>
                <a:ea typeface="Calibri" panose="020F0502020204030204" pitchFamily="34" charset="0"/>
                <a:cs typeface="Calibri" panose="020F0502020204030204" pitchFamily="34" charset="0"/>
              </a:rPr>
              <a:t> přidalo 20 nových sloupců. A to je fakt hodně. Způsobí to, že uživatelé se budou muset hodně posouvat...</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 name="obrazec_ŠipkaZakřivená" descr="Šipka">
            <a:extLst>
              <a:ext uri="{FF2B5EF4-FFF2-40B4-BE49-F238E27FC236}">
                <a16:creationId xmlns:a16="http://schemas.microsoft.com/office/drawing/2014/main"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266318</xdr:colOff>
      <xdr:row>36</xdr:row>
      <xdr:rowOff>19818</xdr:rowOff>
    </xdr:to>
    <xdr:grpSp>
      <xdr:nvGrpSpPr>
        <xdr:cNvPr id="2" name="skupina_Průvodce">
          <a:extLst>
            <a:ext uri="{FF2B5EF4-FFF2-40B4-BE49-F238E27FC236}">
              <a16:creationId xmlns:a16="http://schemas.microsoft.com/office/drawing/2014/main" id="{7CE24F74-6F8C-4FF7-BCB9-2AEDE92648E1}"/>
            </a:ext>
          </a:extLst>
        </xdr:cNvPr>
        <xdr:cNvGrpSpPr/>
      </xdr:nvGrpSpPr>
      <xdr:grpSpPr>
        <a:xfrm>
          <a:off x="0" y="0"/>
          <a:ext cx="7781543" cy="6877818"/>
          <a:chOff x="0" y="0"/>
          <a:chExt cx="7781543" cy="7230820"/>
        </a:xfrm>
      </xdr:grpSpPr>
      <xdr:sp macro="" textlink="">
        <xdr:nvSpPr>
          <xdr:cNvPr id="3" name="txt_PrůvodceZáhlaví" descr="Tady je alternativní řešení: Můžete místo toho použít druhé řádkové pole. Druhé řádkové pole se zobrazí odsazené pod prvním řádkovým polem.">
            <a:extLst>
              <a:ext uri="{FF2B5EF4-FFF2-40B4-BE49-F238E27FC236}">
                <a16:creationId xmlns:a16="http://schemas.microsoft.com/office/drawing/2014/main" id="{349B5B71-D13F-4878-A006-A1ECE53E5A9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Tady je alternativní řešení: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Můžete místo toho použít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druhé řádkové pole</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Druhé řádkové pole se zobrazí odsazené pod první řádkovým pole.</a:t>
            </a:r>
            <a:endParaRPr lang="en-US" sz="1400" i="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222D3845-974B-4286-AC7C-6D78C77637AF}"/>
              </a:ext>
            </a:extLst>
          </xdr:cNvPr>
          <xdr:cNvSpPr txBox="1"/>
        </xdr:nvSpPr>
        <xdr:spPr>
          <a:xfrm>
            <a:off x="0" y="6539579"/>
            <a:ext cx="7781543" cy="6912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DE5045C0-0C3D-400E-942C-F4C3D819542D}"/>
              </a:ext>
            </a:extLst>
          </xdr:cNvPr>
          <xdr:cNvSpPr/>
        </xdr:nvSpPr>
        <xdr:spPr>
          <a:xfrm>
            <a:off x="62611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B666F275-2EF6-4EDF-B518-CB6FA09A8B60}"/>
              </a:ext>
            </a:extLst>
          </xdr:cNvPr>
          <xdr:cNvSpPr/>
        </xdr:nvSpPr>
        <xdr:spPr>
          <a:xfrm flipH="1">
            <a:off x="3048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1</xdr:col>
      <xdr:colOff>57149</xdr:colOff>
      <xdr:row>6</xdr:row>
      <xdr:rowOff>110491</xdr:rowOff>
    </xdr:from>
    <xdr:to>
      <xdr:col>2</xdr:col>
      <xdr:colOff>807720</xdr:colOff>
      <xdr:row>8</xdr:row>
      <xdr:rowOff>12990</xdr:rowOff>
    </xdr:to>
    <xdr:sp macro="" textlink="">
      <xdr:nvSpPr>
        <xdr:cNvPr id="9" name="Text popisu 23" descr="Text popisu „Řádkové pole rozděluje...“&#10;">
          <a:extLst>
            <a:ext uri="{FF2B5EF4-FFF2-40B4-BE49-F238E27FC236}">
              <a16:creationId xmlns:a16="http://schemas.microsoft.com/office/drawing/2014/main" id="{B7089344-C748-4648-A74B-62BE25D438A2}"/>
            </a:ext>
          </a:extLst>
        </xdr:cNvPr>
        <xdr:cNvSpPr txBox="1"/>
      </xdr:nvSpPr>
      <xdr:spPr>
        <a:xfrm>
          <a:off x="666749" y="1310641"/>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endParaRPr lang="en-US" sz="1100" b="0" i="0" baseline="0">
            <a:effectLst/>
            <a:latin typeface="Calibri" panose="020F0502020204030204" pitchFamily="34" charset="0"/>
            <a:ea typeface="+mn-ea"/>
            <a:cs typeface="Calibri" panose="020F0502020204030204" pitchFamily="34" charset="0"/>
          </a:endParaRPr>
        </a:p>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První řádkové pole</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441776</xdr:colOff>
      <xdr:row>8</xdr:row>
      <xdr:rowOff>67576</xdr:rowOff>
    </xdr:from>
    <xdr:to>
      <xdr:col>3</xdr:col>
      <xdr:colOff>1163858</xdr:colOff>
      <xdr:row>15</xdr:row>
      <xdr:rowOff>68127</xdr:rowOff>
    </xdr:to>
    <xdr:sp macro="" textlink="">
      <xdr:nvSpPr>
        <xdr:cNvPr id="10" name="obrazec_ŠipkaZakřivená">
          <a:extLst>
            <a:ext uri="{FF2B5EF4-FFF2-40B4-BE49-F238E27FC236}">
              <a16:creationId xmlns:a16="http://schemas.microsoft.com/office/drawing/2014/main" id="{584904F7-B0B4-4570-83D8-C3F404A70E3A}"/>
            </a:ext>
          </a:extLst>
        </xdr:cNvPr>
        <xdr:cNvSpPr/>
      </xdr:nvSpPr>
      <xdr:spPr>
        <a:xfrm rot="6645800" flipV="1">
          <a:off x="1693129" y="1016498"/>
          <a:ext cx="1334051" cy="26175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492008</xdr:colOff>
      <xdr:row>9</xdr:row>
      <xdr:rowOff>38102</xdr:rowOff>
    </xdr:from>
    <xdr:to>
      <xdr:col>2</xdr:col>
      <xdr:colOff>807720</xdr:colOff>
      <xdr:row>10</xdr:row>
      <xdr:rowOff>159676</xdr:rowOff>
    </xdr:to>
    <xdr:sp macro="" textlink="">
      <xdr:nvSpPr>
        <xdr:cNvPr id="11" name="Text popisu 24" descr="Druhé řádkové pole ">
          <a:extLst>
            <a:ext uri="{FF2B5EF4-FFF2-40B4-BE49-F238E27FC236}">
              <a16:creationId xmlns:a16="http://schemas.microsoft.com/office/drawing/2014/main" id="{6130BF6A-5E1E-41DE-B923-4A42D8188AAD}"/>
            </a:ext>
          </a:extLst>
        </xdr:cNvPr>
        <xdr:cNvSpPr txBox="1"/>
      </xdr:nvSpPr>
      <xdr:spPr>
        <a:xfrm>
          <a:off x="492008" y="1819277"/>
          <a:ext cx="1534912" cy="31207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Druhé řádkové pole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173355</xdr:colOff>
      <xdr:row>14</xdr:row>
      <xdr:rowOff>102870</xdr:rowOff>
    </xdr:from>
    <xdr:to>
      <xdr:col>2</xdr:col>
      <xdr:colOff>1160146</xdr:colOff>
      <xdr:row>18</xdr:row>
      <xdr:rowOff>70484</xdr:rowOff>
    </xdr:to>
    <xdr:sp macro="" textlink="">
      <xdr:nvSpPr>
        <xdr:cNvPr id="12" name="Text popisu 23" descr="Text popisu „Řádkové pole rozděluje...“&#10;">
          <a:extLst>
            <a:ext uri="{FF2B5EF4-FFF2-40B4-BE49-F238E27FC236}">
              <a16:creationId xmlns:a16="http://schemas.microsoft.com/office/drawing/2014/main"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endParaRPr lang="sq-AL" i="0">
            <a:effectLst/>
          </a:endParaRPr>
        </a:p>
      </xdr:txBody>
    </xdr:sp>
    <xdr:clientData/>
  </xdr:twoCellAnchor>
  <xdr:twoCellAnchor editAs="absolute">
    <xdr:from>
      <xdr:col>2</xdr:col>
      <xdr:colOff>914400</xdr:colOff>
      <xdr:row>8</xdr:row>
      <xdr:rowOff>182880</xdr:rowOff>
    </xdr:from>
    <xdr:to>
      <xdr:col>2</xdr:col>
      <xdr:colOff>1190625</xdr:colOff>
      <xdr:row>11</xdr:row>
      <xdr:rowOff>66675</xdr:rowOff>
    </xdr:to>
    <xdr:sp macro="" textlink="">
      <xdr:nvSpPr>
        <xdr:cNvPr id="13" name="obrazec_SloženáZávorkaDole">
          <a:extLst>
            <a:ext uri="{FF2B5EF4-FFF2-40B4-BE49-F238E27FC236}">
              <a16:creationId xmlns:a16="http://schemas.microsoft.com/office/drawing/2014/main" id="{9115AEF5-EC57-43B8-B338-3EECF2742EC4}"/>
            </a:ext>
          </a:extLst>
        </xdr:cNvPr>
        <xdr:cNvSpPr/>
      </xdr:nvSpPr>
      <xdr:spPr>
        <a:xfrm>
          <a:off x="2133600" y="1773555"/>
          <a:ext cx="276225" cy="45529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350520</xdr:colOff>
      <xdr:row>9</xdr:row>
      <xdr:rowOff>111697</xdr:rowOff>
    </xdr:from>
    <xdr:to>
      <xdr:col>7</xdr:col>
      <xdr:colOff>257175</xdr:colOff>
      <xdr:row>18</xdr:row>
      <xdr:rowOff>85724</xdr:rowOff>
    </xdr:to>
    <xdr:grpSp>
      <xdr:nvGrpSpPr>
        <xdr:cNvPr id="14" name="Skupina 13">
          <a:extLst>
            <a:ext uri="{FF2B5EF4-FFF2-40B4-BE49-F238E27FC236}">
              <a16:creationId xmlns:a16="http://schemas.microsoft.com/office/drawing/2014/main" id="{970531CE-648C-4A09-8FE6-34518F26F23F}"/>
            </a:ext>
          </a:extLst>
        </xdr:cNvPr>
        <xdr:cNvGrpSpPr/>
      </xdr:nvGrpSpPr>
      <xdr:grpSpPr>
        <a:xfrm>
          <a:off x="5408295" y="1826197"/>
          <a:ext cx="2364105" cy="1688527"/>
          <a:chOff x="5589270" y="1892872"/>
          <a:chExt cx="2364105" cy="1688527"/>
        </a:xfrm>
      </xdr:grpSpPr>
      <xdr:sp macro="" textlink="">
        <xdr:nvSpPr>
          <xdr:cNvPr id="15" name="Je dobré vědět – krok" descr="GOOD TO KNOW&#10;A second row field makes a vertically-oriented PivotTable rather than horizontal. Some people find vertical PivotTables easer to read because they don't require as much scrolling from side-to-side.">
            <a:extLst>
              <a:ext uri="{FF2B5EF4-FFF2-40B4-BE49-F238E27FC236}">
                <a16:creationId xmlns:a16="http://schemas.microsoft.com/office/drawing/2014/main" id="{47A0F997-2D04-4A29-BAB1-09689286B1CE}"/>
              </a:ext>
            </a:extLst>
          </xdr:cNvPr>
          <xdr:cNvSpPr txBox="1"/>
        </xdr:nvSpPr>
        <xdr:spPr>
          <a:xfrm>
            <a:off x="5839052" y="1907204"/>
            <a:ext cx="2114323" cy="167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JE DOBRÉ VĚDĚT</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Použití </a:t>
            </a:r>
            <a:r>
              <a:rPr lang="cs-CZ" sz="1100" b="0" kern="0">
                <a:solidFill>
                  <a:sysClr val="windowText" lastClr="000000"/>
                </a:solidFill>
                <a:latin typeface="Calibri" panose="020F0502020204030204" pitchFamily="34" charset="0"/>
                <a:ea typeface="Segoe UI" pitchFamily="34" charset="0"/>
                <a:cs typeface="Calibri" panose="020F0502020204030204" pitchFamily="34" charset="0"/>
              </a:rPr>
              <a:t>druhé řádkové pole</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vede k vytvoření svislé kontingenční tabulky namísto vodorovné. Některým </a:t>
            </a:r>
            <a:r>
              <a:rPr lang="cs" sz="1100" b="0" kern="0">
                <a:solidFill>
                  <a:sysClr val="windowText" lastClr="000000"/>
                </a:solidFill>
                <a:latin typeface="+mj-lt"/>
                <a:ea typeface="Segoe UI" pitchFamily="34" charset="0"/>
                <a:cs typeface="Calibri" panose="020F0502020204030204" pitchFamily="34" charset="0"/>
              </a:rPr>
              <a:t>lidem</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se svislé kontingenční tabulky snadněji čtou, protože nevyžadují tolik posouvání ze strany na stranu.</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16" name="Je dobré vědět – brýle">
            <a:extLst>
              <a:ext uri="{FF2B5EF4-FFF2-40B4-BE49-F238E27FC236}">
                <a16:creationId xmlns:a16="http://schemas.microsoft.com/office/drawing/2014/main" id="{7123E362-E055-4C97-BF78-CAA74C3420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57149</xdr:colOff>
      <xdr:row>10</xdr:row>
      <xdr:rowOff>110491</xdr:rowOff>
    </xdr:from>
    <xdr:to>
      <xdr:col>2</xdr:col>
      <xdr:colOff>807720</xdr:colOff>
      <xdr:row>12</xdr:row>
      <xdr:rowOff>22515</xdr:rowOff>
    </xdr:to>
    <xdr:sp macro="" textlink="">
      <xdr:nvSpPr>
        <xdr:cNvPr id="17" name="Text popisu 25" descr="&#10;První řádkové pole">
          <a:extLst>
            <a:ext uri="{FF2B5EF4-FFF2-40B4-BE49-F238E27FC236}">
              <a16:creationId xmlns:a16="http://schemas.microsoft.com/office/drawing/2014/main" id="{A7578672-EEB9-45C5-9904-2CD5F5823ECB}"/>
            </a:ext>
          </a:extLst>
        </xdr:cNvPr>
        <xdr:cNvSpPr txBox="1"/>
      </xdr:nvSpPr>
      <xdr:spPr>
        <a:xfrm>
          <a:off x="666749" y="2082166"/>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
První řádkové pole</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441777</xdr:colOff>
      <xdr:row>12</xdr:row>
      <xdr:rowOff>79006</xdr:rowOff>
    </xdr:from>
    <xdr:to>
      <xdr:col>3</xdr:col>
      <xdr:colOff>1161954</xdr:colOff>
      <xdr:row>19</xdr:row>
      <xdr:rowOff>77652</xdr:rowOff>
    </xdr:to>
    <xdr:sp macro="" textlink="">
      <xdr:nvSpPr>
        <xdr:cNvPr id="18" name="obrazec_ŠipkaZakřivená" descr="Šipka">
          <a:extLst>
            <a:ext uri="{FF2B5EF4-FFF2-40B4-BE49-F238E27FC236}">
              <a16:creationId xmlns:a16="http://schemas.microsoft.com/office/drawing/2014/main" id="{26BF9689-B08C-4281-8FC2-FDB5364E194C}"/>
            </a:ext>
          </a:extLst>
        </xdr:cNvPr>
        <xdr:cNvSpPr/>
      </xdr:nvSpPr>
      <xdr:spPr>
        <a:xfrm rot="6645800" flipV="1">
          <a:off x="1693130" y="1789928"/>
          <a:ext cx="1332146" cy="26156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509153</xdr:colOff>
      <xdr:row>15</xdr:row>
      <xdr:rowOff>152400</xdr:rowOff>
    </xdr:from>
    <xdr:to>
      <xdr:col>2</xdr:col>
      <xdr:colOff>807720</xdr:colOff>
      <xdr:row>17</xdr:row>
      <xdr:rowOff>47279</xdr:rowOff>
    </xdr:to>
    <xdr:sp macro="" textlink="">
      <xdr:nvSpPr>
        <xdr:cNvPr id="19" name="Text popisu 26" descr="Druhé řádkové pole ">
          <a:extLst>
            <a:ext uri="{FF2B5EF4-FFF2-40B4-BE49-F238E27FC236}">
              <a16:creationId xmlns:a16="http://schemas.microsoft.com/office/drawing/2014/main" id="{9946C64C-8501-4A5C-928E-583376821E6B}"/>
            </a:ext>
          </a:extLst>
        </xdr:cNvPr>
        <xdr:cNvSpPr txBox="1"/>
      </xdr:nvSpPr>
      <xdr:spPr>
        <a:xfrm>
          <a:off x="509153" y="3076575"/>
          <a:ext cx="1517767" cy="27587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Druhé řádkové pole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13</xdr:row>
      <xdr:rowOff>38100</xdr:rowOff>
    </xdr:from>
    <xdr:to>
      <xdr:col>2</xdr:col>
      <xdr:colOff>1216132</xdr:colOff>
      <xdr:row>20</xdr:row>
      <xdr:rowOff>24765</xdr:rowOff>
    </xdr:to>
    <xdr:sp macro="" textlink="">
      <xdr:nvSpPr>
        <xdr:cNvPr id="20" name="obrazec_SloženáZávorkaDole">
          <a:extLst>
            <a:ext uri="{FF2B5EF4-FFF2-40B4-BE49-F238E27FC236}">
              <a16:creationId xmlns:a16="http://schemas.microsoft.com/office/drawing/2014/main" id="{81E8B95A-9440-4A59-B6DF-EA9A9C99956E}"/>
            </a:ext>
          </a:extLst>
        </xdr:cNvPr>
        <xdr:cNvSpPr/>
      </xdr:nvSpPr>
      <xdr:spPr>
        <a:xfrm>
          <a:off x="2133600" y="2581275"/>
          <a:ext cx="301732" cy="1320165"/>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57149</xdr:colOff>
      <xdr:row>19</xdr:row>
      <xdr:rowOff>60132</xdr:rowOff>
    </xdr:from>
    <xdr:to>
      <xdr:col>2</xdr:col>
      <xdr:colOff>807720</xdr:colOff>
      <xdr:row>20</xdr:row>
      <xdr:rowOff>174086</xdr:rowOff>
    </xdr:to>
    <xdr:sp macro="" textlink="">
      <xdr:nvSpPr>
        <xdr:cNvPr id="21" name="Text popisu 27" descr="&#10;První řádkové pole">
          <a:extLst>
            <a:ext uri="{FF2B5EF4-FFF2-40B4-BE49-F238E27FC236}">
              <a16:creationId xmlns:a16="http://schemas.microsoft.com/office/drawing/2014/main" id="{CB4CD197-D708-4FB3-B2E0-483F61A7C093}"/>
            </a:ext>
          </a:extLst>
        </xdr:cNvPr>
        <xdr:cNvSpPr txBox="1"/>
      </xdr:nvSpPr>
      <xdr:spPr>
        <a:xfrm>
          <a:off x="666749" y="3746307"/>
          <a:ext cx="1360171"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
První řádkové pole</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437966</xdr:colOff>
      <xdr:row>21</xdr:row>
      <xdr:rowOff>53412</xdr:rowOff>
    </xdr:from>
    <xdr:to>
      <xdr:col>3</xdr:col>
      <xdr:colOff>1165763</xdr:colOff>
      <xdr:row>28</xdr:row>
      <xdr:rowOff>21577</xdr:rowOff>
    </xdr:to>
    <xdr:sp macro="" textlink="">
      <xdr:nvSpPr>
        <xdr:cNvPr id="22" name="obrazec_ŠipkaZakřivená" descr="Šipka">
          <a:extLst>
            <a:ext uri="{FF2B5EF4-FFF2-40B4-BE49-F238E27FC236}">
              <a16:creationId xmlns:a16="http://schemas.microsoft.com/office/drawing/2014/main" id="{7F323653-F9C4-468F-91C5-A6BB34EFBA5E}"/>
            </a:ext>
          </a:extLst>
        </xdr:cNvPr>
        <xdr:cNvSpPr/>
      </xdr:nvSpPr>
      <xdr:spPr>
        <a:xfrm rot="6645800" flipV="1">
          <a:off x="1708369" y="3459784"/>
          <a:ext cx="1301665" cy="26232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533401</xdr:colOff>
      <xdr:row>25</xdr:row>
      <xdr:rowOff>12259</xdr:rowOff>
    </xdr:from>
    <xdr:to>
      <xdr:col>2</xdr:col>
      <xdr:colOff>807721</xdr:colOff>
      <xdr:row>26</xdr:row>
      <xdr:rowOff>136827</xdr:rowOff>
    </xdr:to>
    <xdr:sp macro="" textlink="">
      <xdr:nvSpPr>
        <xdr:cNvPr id="23" name="Text popisu 28" descr="Druhé řádkové pole ">
          <a:extLst>
            <a:ext uri="{FF2B5EF4-FFF2-40B4-BE49-F238E27FC236}">
              <a16:creationId xmlns:a16="http://schemas.microsoft.com/office/drawing/2014/main" id="{5C61B726-BE65-46DC-A58E-E6F34F9ED647}"/>
            </a:ext>
          </a:extLst>
        </xdr:cNvPr>
        <xdr:cNvSpPr txBox="1"/>
      </xdr:nvSpPr>
      <xdr:spPr>
        <a:xfrm>
          <a:off x="533401" y="4774759"/>
          <a:ext cx="1493520" cy="315068"/>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Druhé řádkové pole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22</xdr:row>
      <xdr:rowOff>36197</xdr:rowOff>
    </xdr:from>
    <xdr:to>
      <xdr:col>2</xdr:col>
      <xdr:colOff>1216132</xdr:colOff>
      <xdr:row>30</xdr:row>
      <xdr:rowOff>1</xdr:rowOff>
    </xdr:to>
    <xdr:sp macro="" textlink="">
      <xdr:nvSpPr>
        <xdr:cNvPr id="24" name="obrazec_SloženáZávorkaDole">
          <a:extLst>
            <a:ext uri="{FF2B5EF4-FFF2-40B4-BE49-F238E27FC236}">
              <a16:creationId xmlns:a16="http://schemas.microsoft.com/office/drawing/2014/main" id="{09B9819B-DC09-48A8-BA13-8814AD94C4D4}"/>
            </a:ext>
          </a:extLst>
        </xdr:cNvPr>
        <xdr:cNvSpPr/>
      </xdr:nvSpPr>
      <xdr:spPr>
        <a:xfrm>
          <a:off x="2133600" y="4293872"/>
          <a:ext cx="301732" cy="1487804"/>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304800</xdr:colOff>
      <xdr:row>20</xdr:row>
      <xdr:rowOff>133350</xdr:rowOff>
    </xdr:from>
    <xdr:to>
      <xdr:col>7</xdr:col>
      <xdr:colOff>200025</xdr:colOff>
      <xdr:row>26</xdr:row>
      <xdr:rowOff>85725</xdr:rowOff>
    </xdr:to>
    <xdr:grpSp>
      <xdr:nvGrpSpPr>
        <xdr:cNvPr id="25" name="Skupina 24">
          <a:extLst>
            <a:ext uri="{FF2B5EF4-FFF2-40B4-BE49-F238E27FC236}">
              <a16:creationId xmlns:a16="http://schemas.microsoft.com/office/drawing/2014/main" id="{630835DB-F3CE-4046-8FAA-EB8231A1315D}"/>
            </a:ext>
          </a:extLst>
        </xdr:cNvPr>
        <xdr:cNvGrpSpPr/>
      </xdr:nvGrpSpPr>
      <xdr:grpSpPr>
        <a:xfrm>
          <a:off x="5362575" y="3943350"/>
          <a:ext cx="2352675" cy="1095375"/>
          <a:chOff x="5953125" y="3810000"/>
          <a:chExt cx="2352675" cy="1095375"/>
        </a:xfrm>
      </xdr:grpSpPr>
      <xdr:pic>
        <xdr:nvPicPr>
          <xdr:cNvPr id="26" name="Grafika 3">
            <a:extLst>
              <a:ext uri="{FF2B5EF4-FFF2-40B4-BE49-F238E27FC236}">
                <a16:creationId xmlns:a16="http://schemas.microsoft.com/office/drawing/2014/main" id="{10724963-B340-4ED2-BFBB-A9290D38A5C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19391" y="3952317"/>
            <a:ext cx="244677" cy="244677"/>
          </a:xfrm>
          <a:prstGeom prst="rect">
            <a:avLst/>
          </a:prstGeom>
        </xdr:spPr>
      </xdr:pic>
      <xdr:sp macro="" textlink="">
        <xdr:nvSpPr>
          <xdr:cNvPr id="27" name="Bublina řeči: Ovál 26">
            <a:extLst>
              <a:ext uri="{FF2B5EF4-FFF2-40B4-BE49-F238E27FC236}">
                <a16:creationId xmlns:a16="http://schemas.microsoft.com/office/drawing/2014/main"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28" name="Jazyk Excelu – krok" descr="EXCEL SPEAK&#10;Sometimes people call a second row field a &quot;secondary row field.&quot;">
            <a:extLst>
              <a:ext uri="{FF2B5EF4-FFF2-40B4-BE49-F238E27FC236}">
                <a16:creationId xmlns:a16="http://schemas.microsoft.com/office/drawing/2014/main" id="{684305F0-B9C0-445D-B589-DD93455181D0}"/>
              </a:ext>
            </a:extLst>
          </xdr:cNvPr>
          <xdr:cNvSpPr txBox="1"/>
        </xdr:nvSpPr>
        <xdr:spPr>
          <a:xfrm>
            <a:off x="6195755" y="3810000"/>
            <a:ext cx="2110045"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JAZYK EXCELU</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Někteří lidé místo termínu druhé řádkové pole používají termín sekundární řádkové pole.</a:t>
            </a:r>
          </a:p>
        </xdr:txBody>
      </xdr:sp>
    </xdr:grpSp>
    <xdr:clientData fLocksWithSheet="0"/>
  </xdr:twoCellAnchor>
</xdr:wsDr>
</file>

<file path=xl/drawings/drawing1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34</xdr:row>
      <xdr:rowOff>124600</xdr:rowOff>
    </xdr:to>
    <xdr:grpSp>
      <xdr:nvGrpSpPr>
        <xdr:cNvPr id="2" name="Skupina 1">
          <a:extLst>
            <a:ext uri="{FF2B5EF4-FFF2-40B4-BE49-F238E27FC236}">
              <a16:creationId xmlns:a16="http://schemas.microsoft.com/office/drawing/2014/main" id="{9C85796B-92D2-4935-9D7C-1B7D8DF135F2}"/>
            </a:ext>
          </a:extLst>
        </xdr:cNvPr>
        <xdr:cNvGrpSpPr/>
      </xdr:nvGrpSpPr>
      <xdr:grpSpPr>
        <a:xfrm>
          <a:off x="0" y="0"/>
          <a:ext cx="7781543" cy="6611125"/>
          <a:chOff x="0" y="0"/>
          <a:chExt cx="7781543" cy="6954025"/>
        </a:xfrm>
      </xdr:grpSpPr>
      <xdr:sp macro="" textlink="">
        <xdr:nvSpPr>
          <xdr:cNvPr id="3" name="txt_PrůvodceZáhlaví" descr="Na dalším listu přidáte druhé řádkové pole. Uděláte to tak, že přetáhnete pole Typ pod pole Kupující.">
            <a:extLst>
              <a:ext uri="{FF2B5EF4-FFF2-40B4-BE49-F238E27FC236}">
                <a16:creationId xmlns:a16="http://schemas.microsoft.com/office/drawing/2014/main" id="{DED3A312-0337-44C4-8D5E-BE0AC24A4466}"/>
              </a:ext>
            </a:extLst>
          </xdr:cNvPr>
          <xdr:cNvSpPr txBox="1"/>
        </xdr:nvSpPr>
        <xdr:spPr>
          <a:xfrm>
            <a:off x="0" y="0"/>
            <a:ext cx="7781543"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Na dalším listu přidáte druhé řádkové pole.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Uděláte to tak, že přetáhnete pole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Typ</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pod pole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Kupující</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a:t>
            </a:r>
          </a:p>
        </xdr:txBody>
      </xdr:sp>
      <xdr:sp macro="" textlink="">
        <xdr:nvSpPr>
          <xdr:cNvPr id="4" name="txt_PrůvodceZápatí">
            <a:extLst>
              <a:ext uri="{FF2B5EF4-FFF2-40B4-BE49-F238E27FC236}">
                <a16:creationId xmlns:a16="http://schemas.microsoft.com/office/drawing/2014/main" id="{B4E80652-A5E7-4718-A52E-BD1821A95F7A}"/>
              </a:ext>
            </a:extLst>
          </xdr:cNvPr>
          <xdr:cNvSpPr txBox="1"/>
        </xdr:nvSpPr>
        <xdr:spPr>
          <a:xfrm>
            <a:off x="0" y="6286513"/>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9B0D9D53-B54E-4C12-8059-B8B7B32E2019}"/>
              </a:ext>
            </a:extLst>
          </xdr:cNvPr>
          <xdr:cNvSpPr/>
        </xdr:nvSpPr>
        <xdr:spPr>
          <a:xfrm>
            <a:off x="62611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C81B3260-037F-4C93-AEA7-4333B6D144E1}"/>
              </a:ext>
            </a:extLst>
          </xdr:cNvPr>
          <xdr:cNvSpPr/>
        </xdr:nvSpPr>
        <xdr:spPr>
          <a:xfrm flipH="1">
            <a:off x="3048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oneCell">
    <xdr:from>
      <xdr:col>4</xdr:col>
      <xdr:colOff>214121</xdr:colOff>
      <xdr:row>5</xdr:row>
      <xdr:rowOff>12020</xdr:rowOff>
    </xdr:from>
    <xdr:to>
      <xdr:col>8</xdr:col>
      <xdr:colOff>252220</xdr:colOff>
      <xdr:row>30</xdr:row>
      <xdr:rowOff>111805</xdr:rowOff>
    </xdr:to>
    <xdr:pic>
      <xdr:nvPicPr>
        <xdr:cNvPr id="8" name="Obrázek 7">
          <a:extLst>
            <a:ext uri="{FF2B5EF4-FFF2-40B4-BE49-F238E27FC236}">
              <a16:creationId xmlns:a16="http://schemas.microsoft.com/office/drawing/2014/main" id="{FF6CC221-8892-463E-B141-1323334F6D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652521" y="974045"/>
          <a:ext cx="2476499" cy="4862285"/>
        </a:xfrm>
        <a:prstGeom prst="rect">
          <a:avLst/>
        </a:prstGeom>
      </xdr:spPr>
    </xdr:pic>
    <xdr:clientData/>
  </xdr:twoCellAnchor>
</xdr:wsDr>
</file>

<file path=xl/drawings/drawing1513.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2</xdr:col>
      <xdr:colOff>195865</xdr:colOff>
      <xdr:row>10</xdr:row>
      <xdr:rowOff>55140</xdr:rowOff>
    </xdr:to>
    <xdr:sp macro="" textlink="" fLocksText="0">
      <xdr:nvSpPr>
        <xdr:cNvPr id="4" name="txt_PraktickéCvičení1" descr="Klikněte do kontingenční tabulky níže.">
          <a:extLst>
            <a:ext uri="{FF2B5EF4-FFF2-40B4-BE49-F238E27FC236}">
              <a16:creationId xmlns:a16="http://schemas.microsoft.com/office/drawing/2014/main"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Klikněte do kontingenční tabulky níže. </a:t>
          </a:r>
        </a:p>
      </xdr:txBody>
    </xdr:sp>
    <xdr:clientData/>
  </xdr:twoCellAnchor>
  <xdr:twoCellAnchor editAs="absolute">
    <xdr:from>
      <xdr:col>2</xdr:col>
      <xdr:colOff>599076</xdr:colOff>
      <xdr:row>3</xdr:row>
      <xdr:rowOff>17039</xdr:rowOff>
    </xdr:from>
    <xdr:to>
      <xdr:col>3</xdr:col>
      <xdr:colOff>1085849</xdr:colOff>
      <xdr:row>11</xdr:row>
      <xdr:rowOff>104774</xdr:rowOff>
    </xdr:to>
    <xdr:sp macro="" textlink="" fLocksText="0">
      <xdr:nvSpPr>
        <xdr:cNvPr id="5" name="txt_PraktickéCvičení2" descr="Zobrazil se napravo seznam polí kontingenční tabulky? Výborně! (Pokud ho nevidíte, klikněte pravým tlačítkem myši na kontingenční tabulku níže a potom zvolte Zobrazit seznam polí.)">
          <a:extLst>
            <a:ext uri="{FF2B5EF4-FFF2-40B4-BE49-F238E27FC236}">
              <a16:creationId xmlns:a16="http://schemas.microsoft.com/office/drawing/2014/main" id="{F38FFA2B-FC33-4C8B-908F-38EE2B322033}"/>
            </a:ext>
          </a:extLst>
        </xdr:cNvPr>
        <xdr:cNvSpPr txBox="1"/>
      </xdr:nvSpPr>
      <xdr:spPr>
        <a:xfrm>
          <a:off x="2256426" y="588539"/>
          <a:ext cx="1477373" cy="161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chemeClr val="dk1"/>
              </a:solidFill>
              <a:effectLst/>
              <a:latin typeface="Segoe UI" panose="020B0502040204020203" pitchFamily="34" charset="0"/>
              <a:ea typeface="+mn-ea"/>
              <a:cs typeface="Segoe UI" panose="020B0502040204020203" pitchFamily="34" charset="0"/>
            </a:rPr>
            <a:t>Pole </a:t>
          </a:r>
          <a:r>
            <a:rPr lang="cs" sz="1000" b="0" i="0" kern="1200" baseline="0">
              <a:solidFill>
                <a:schemeClr val="dk1"/>
              </a:solidFill>
              <a:effectLst/>
              <a:latin typeface="Segoe UI" panose="020B0502040204020203" pitchFamily="34" charset="0"/>
              <a:ea typeface="+mn-ea"/>
              <a:cs typeface="Segoe UI" panose="020B0502040204020203" pitchFamily="34" charset="0"/>
            </a:rPr>
            <a:t>kontingenční tabulky? Dobře! (Pokud ne,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cs" sz="1000" b="0" i="0" kern="1200" baseline="0">
              <a:solidFill>
                <a:schemeClr val="dk1"/>
              </a:solidFill>
              <a:effectLst/>
              <a:latin typeface="Segoe UI" panose="020B0502040204020203" pitchFamily="34" charset="0"/>
              <a:ea typeface="+mn-ea"/>
              <a:cs typeface="Segoe UI" panose="020B0502040204020203" pitchFamily="34" charset="0"/>
            </a:rPr>
            <a:t>klikněte na kontingenční tabulku níže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4</xdr:col>
      <xdr:colOff>149201</xdr:colOff>
      <xdr:row>3</xdr:row>
      <xdr:rowOff>17040</xdr:rowOff>
    </xdr:from>
    <xdr:to>
      <xdr:col>6</xdr:col>
      <xdr:colOff>158726</xdr:colOff>
      <xdr:row>10</xdr:row>
      <xdr:rowOff>55140</xdr:rowOff>
    </xdr:to>
    <xdr:sp macro="" textlink="" fLocksText="0">
      <xdr:nvSpPr>
        <xdr:cNvPr id="6" name="txt_PraktickéCvičení3" descr="In the PivotTable Fields list, drag the Type field down and  place it under the Buyer field. (Like we showed you on the previous sheet).">
          <a:extLst>
            <a:ext uri="{FF2B5EF4-FFF2-40B4-BE49-F238E27FC236}">
              <a16:creationId xmlns:a16="http://schemas.microsoft.com/office/drawing/2014/main" id="{34DD1D23-1869-40B7-86DB-5B56949D221E}"/>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 seznamu polí kontingenční tabulky přetáhněte pole </a:t>
          </a:r>
          <a:r>
            <a:rPr lang="c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Typ</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dolů pod pole </a:t>
          </a:r>
          <a:r>
            <a:rPr lang="c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Kupující</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(Jak jsme si ukázali na předchozím listu.)</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obrazec_PraktickéCvičení1" descr="1">
          <a:extLst>
            <a:ext uri="{FF2B5EF4-FFF2-40B4-BE49-F238E27FC236}">
              <a16:creationId xmlns:a16="http://schemas.microsoft.com/office/drawing/2014/main"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253298</xdr:colOff>
      <xdr:row>3</xdr:row>
      <xdr:rowOff>17040</xdr:rowOff>
    </xdr:from>
    <xdr:to>
      <xdr:col>2</xdr:col>
      <xdr:colOff>628202</xdr:colOff>
      <xdr:row>5</xdr:row>
      <xdr:rowOff>10944</xdr:rowOff>
    </xdr:to>
    <xdr:sp macro="" textlink="" fLocksText="0">
      <xdr:nvSpPr>
        <xdr:cNvPr id="8" name="obrazec_PraktickéCvičení2" descr="2">
          <a:extLst>
            <a:ext uri="{FF2B5EF4-FFF2-40B4-BE49-F238E27FC236}">
              <a16:creationId xmlns:a16="http://schemas.microsoft.com/office/drawing/2014/main" id="{C626D71F-2C94-44FC-9CF7-AD4C9C85300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1097261</xdr:colOff>
      <xdr:row>3</xdr:row>
      <xdr:rowOff>17040</xdr:rowOff>
    </xdr:from>
    <xdr:to>
      <xdr:col>4</xdr:col>
      <xdr:colOff>157715</xdr:colOff>
      <xdr:row>5</xdr:row>
      <xdr:rowOff>10944</xdr:rowOff>
    </xdr:to>
    <xdr:sp macro="" textlink="" fLocksText="0">
      <xdr:nvSpPr>
        <xdr:cNvPr id="9" name="obrazec_PraktickéCvičení3" descr="3">
          <a:extLst>
            <a:ext uri="{FF2B5EF4-FFF2-40B4-BE49-F238E27FC236}">
              <a16:creationId xmlns:a16="http://schemas.microsoft.com/office/drawing/2014/main" id="{2D576952-5C20-43B5-B53D-5CD389DAE29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18668</xdr:colOff>
      <xdr:row>2</xdr:row>
      <xdr:rowOff>21336</xdr:rowOff>
    </xdr:to>
    <xdr:sp macro="" textlink="" fLocksText="0">
      <xdr:nvSpPr>
        <xdr:cNvPr id="10" name="txt_PraktickéCvičeníZáhlaví" descr="Praktické cvičení">
          <a:extLst>
            <a:ext uri="{FF2B5EF4-FFF2-40B4-BE49-F238E27FC236}">
              <a16:creationId xmlns:a16="http://schemas.microsoft.com/office/drawing/2014/main" id="{BABF5F6D-DA54-4FA5-9549-BC77DAECECFD}"/>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39</xdr:row>
      <xdr:rowOff>1574</xdr:rowOff>
    </xdr:from>
    <xdr:to>
      <xdr:col>10</xdr:col>
      <xdr:colOff>18668</xdr:colOff>
      <xdr:row>42</xdr:row>
      <xdr:rowOff>62661</xdr:rowOff>
    </xdr:to>
    <xdr:sp macro="" textlink="" fLocksText="0">
      <xdr:nvSpPr>
        <xdr:cNvPr id="17" name="txt_PraktickéCvičeníZápatí" descr="Praktické cvičení zápatí">
          <a:extLst>
            <a:ext uri="{FF2B5EF4-FFF2-40B4-BE49-F238E27FC236}">
              <a16:creationId xmlns:a16="http://schemas.microsoft.com/office/drawing/2014/main" id="{61EDF991-89B8-4AB4-8FD1-F1774503C216}"/>
            </a:ext>
          </a:extLst>
        </xdr:cNvPr>
        <xdr:cNvSpPr txBox="1"/>
      </xdr:nvSpPr>
      <xdr:spPr>
        <a:xfrm>
          <a:off x="0" y="7443774"/>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7</xdr:col>
      <xdr:colOff>327025</xdr:colOff>
      <xdr:row>39</xdr:row>
      <xdr:rowOff>150672</xdr:rowOff>
    </xdr:from>
    <xdr:to>
      <xdr:col>9</xdr:col>
      <xdr:colOff>314833</xdr:colOff>
      <xdr:row>41</xdr:row>
      <xdr:rowOff>107238</xdr:rowOff>
    </xdr:to>
    <xdr:sp macro="" textlink="" fLocksText="0">
      <xdr:nvSpPr>
        <xdr:cNvPr id="19"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3B2CFF58-1B36-4961-A076-B9F3CA93430D}"/>
            </a:ext>
          </a:extLst>
        </xdr:cNvPr>
        <xdr:cNvSpPr/>
      </xdr:nvSpPr>
      <xdr:spPr>
        <a:xfrm>
          <a:off x="62611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304800</xdr:colOff>
      <xdr:row>39</xdr:row>
      <xdr:rowOff>150672</xdr:rowOff>
    </xdr:from>
    <xdr:to>
      <xdr:col>1</xdr:col>
      <xdr:colOff>902208</xdr:colOff>
      <xdr:row>41</xdr:row>
      <xdr:rowOff>107238</xdr:rowOff>
    </xdr:to>
    <xdr:sp macro="" textlink="" fLocksText="0">
      <xdr:nvSpPr>
        <xdr:cNvPr id="20"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16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12960</xdr:colOff>
      <xdr:row>35</xdr:row>
      <xdr:rowOff>88096</xdr:rowOff>
    </xdr:to>
    <xdr:grpSp>
      <xdr:nvGrpSpPr>
        <xdr:cNvPr id="2" name="skupina_Průvodce">
          <a:extLst>
            <a:ext uri="{FF2B5EF4-FFF2-40B4-BE49-F238E27FC236}">
              <a16:creationId xmlns:a16="http://schemas.microsoft.com/office/drawing/2014/main" id="{D04239AE-849A-4879-AECB-4328A5C50AA6}"/>
            </a:ext>
          </a:extLst>
        </xdr:cNvPr>
        <xdr:cNvGrpSpPr/>
      </xdr:nvGrpSpPr>
      <xdr:grpSpPr>
        <a:xfrm>
          <a:off x="0" y="1"/>
          <a:ext cx="7766310" cy="6898470"/>
          <a:chOff x="0" y="0"/>
          <a:chExt cx="7796782" cy="7072294"/>
        </a:xfrm>
      </xdr:grpSpPr>
      <xdr:sp macro="" textlink="">
        <xdr:nvSpPr>
          <xdr:cNvPr id="3" name="txt_PrůvodceZáhlaví" descr="Pokud potřebujete kontingenční tabulku zjednodušit, můžete druhé řádkové pole sbalit, čímž se jeho podrobnosti skryjí. ">
            <a:extLst>
              <a:ext uri="{FF2B5EF4-FFF2-40B4-BE49-F238E27FC236}">
                <a16:creationId xmlns:a16="http://schemas.microsoft.com/office/drawing/2014/main" id="{63BAA6A7-9D8C-466A-B5E6-57B6A2C429BC}"/>
              </a:ext>
            </a:extLst>
          </xdr:cNvPr>
          <xdr:cNvSpPr txBox="1"/>
        </xdr:nvSpPr>
        <xdr:spPr>
          <a:xfrm flipH="1">
            <a:off x="0" y="0"/>
            <a:ext cx="77967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Pokud potřebujete kontingenční tabulku zjednodušit,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můžete druhé řádkové pole sbalit, čímž se jeho podrobnosti skryjí. </a:t>
            </a:r>
            <a:endParaRPr lang="en-US" sz="1400" baseline="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DD3EA9D1-602D-4BA0-B350-2EB6D0C765ED}"/>
              </a:ext>
            </a:extLst>
          </xdr:cNvPr>
          <xdr:cNvSpPr txBox="1"/>
        </xdr:nvSpPr>
        <xdr:spPr>
          <a:xfrm>
            <a:off x="0" y="6393925"/>
            <a:ext cx="7789163"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9BD4D293-2DAD-4AF1-A5E5-287318C083F6}"/>
              </a:ext>
            </a:extLst>
          </xdr:cNvPr>
          <xdr:cNvSpPr/>
        </xdr:nvSpPr>
        <xdr:spPr>
          <a:xfrm>
            <a:off x="626491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DF607877-27CB-4C0E-996D-88C067CF344A}"/>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3</xdr:col>
      <xdr:colOff>615316</xdr:colOff>
      <xdr:row>7</xdr:row>
      <xdr:rowOff>84720</xdr:rowOff>
    </xdr:from>
    <xdr:to>
      <xdr:col>5</xdr:col>
      <xdr:colOff>1144330</xdr:colOff>
      <xdr:row>14</xdr:row>
      <xdr:rowOff>9071</xdr:rowOff>
    </xdr:to>
    <xdr:sp macro="" textlink="">
      <xdr:nvSpPr>
        <xdr:cNvPr id="8" name="obrazec_ŠipkaZakřivená">
          <a:extLst>
            <a:ext uri="{FF2B5EF4-FFF2-40B4-BE49-F238E27FC236}">
              <a16:creationId xmlns:a16="http://schemas.microsoft.com/office/drawing/2014/main" id="{4989D1F3-5CEE-4D37-8158-5129DD35A9C2}"/>
            </a:ext>
          </a:extLst>
        </xdr:cNvPr>
        <xdr:cNvSpPr/>
      </xdr:nvSpPr>
      <xdr:spPr>
        <a:xfrm rot="6868305" flipV="1">
          <a:off x="3151260" y="844426"/>
          <a:ext cx="1353101"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2</xdr:col>
      <xdr:colOff>161921</xdr:colOff>
      <xdr:row>6</xdr:row>
      <xdr:rowOff>14953</xdr:rowOff>
    </xdr:from>
    <xdr:to>
      <xdr:col>4</xdr:col>
      <xdr:colOff>491531</xdr:colOff>
      <xdr:row>13</xdr:row>
      <xdr:rowOff>95246</xdr:rowOff>
    </xdr:to>
    <xdr:grpSp>
      <xdr:nvGrpSpPr>
        <xdr:cNvPr id="9" name="VYZKOUŠEJTE SI TO">
          <a:extLst>
            <a:ext uri="{FF2B5EF4-FFF2-40B4-BE49-F238E27FC236}">
              <a16:creationId xmlns:a16="http://schemas.microsoft.com/office/drawing/2014/main" id="{B3944B66-B77B-4AA4-AC72-1130B2B4A461}"/>
            </a:ext>
          </a:extLst>
        </xdr:cNvPr>
        <xdr:cNvGrpSpPr/>
      </xdr:nvGrpSpPr>
      <xdr:grpSpPr>
        <a:xfrm>
          <a:off x="1381121" y="1205578"/>
          <a:ext cx="2339385" cy="1509043"/>
          <a:chOff x="963496" y="1157953"/>
          <a:chExt cx="1585439" cy="1509043"/>
        </a:xfrm>
      </xdr:grpSpPr>
      <xdr:sp macro="" textlink="">
        <xdr:nvSpPr>
          <xdr:cNvPr id="10" name="Experiment – krok" descr="TRY THIS&#10;Click the minus sign to collapse Dad's data &quot;up&quot; and out of the way. Then click the plus sign  to bring it back again.">
            <a:extLst>
              <a:ext uri="{FF2B5EF4-FFF2-40B4-BE49-F238E27FC236}">
                <a16:creationId xmlns:a16="http://schemas.microsoft.com/office/drawing/2014/main" id="{B0016E55-46A3-4B56-B493-1E28D3975016}"/>
              </a:ext>
            </a:extLst>
          </xdr:cNvPr>
          <xdr:cNvSpPr txBox="1"/>
        </xdr:nvSpPr>
        <xdr:spPr>
          <a:xfrm>
            <a:off x="1234763" y="1161292"/>
            <a:ext cx="131417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VYZKOUŠEJTE SI TO</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Kliknutím na znaménko minus sbalte a skryjte </a:t>
            </a:r>
            <a:r>
              <a:rPr lang="cs-CZ" sz="1100" b="0" kern="0">
                <a:solidFill>
                  <a:sysClr val="windowText" lastClr="000000"/>
                </a:solidFill>
                <a:latin typeface="Calibri" panose="020F0502020204030204" pitchFamily="34" charset="0"/>
                <a:ea typeface="Segoe UI" pitchFamily="34" charset="0"/>
                <a:cs typeface="Calibri" panose="020F0502020204030204" pitchFamily="34" charset="0"/>
              </a:rPr>
              <a:t>Táta</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data. Zpátky je zase zobrazíte kliknutím na znaménko plus.</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xperiment – ikona">
            <a:extLst>
              <a:ext uri="{FF2B5EF4-FFF2-40B4-BE49-F238E27FC236}">
                <a16:creationId xmlns:a16="http://schemas.microsoft.com/office/drawing/2014/main" id="{F7859C51-606F-499A-BD4E-8EBE23AB40C4}"/>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963496" y="1157953"/>
            <a:ext cx="268375" cy="390040"/>
          </a:xfrm>
          <a:prstGeom prst="rect">
            <a:avLst/>
          </a:prstGeom>
        </xdr:spPr>
      </xdr:pic>
    </xdr:grpSp>
    <xdr:clientData/>
  </xdr:twoCellAnchor>
</xdr:wsDr>
</file>

<file path=xl/drawings/drawing172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476631</xdr:colOff>
      <xdr:row>35</xdr:row>
      <xdr:rowOff>82381</xdr:rowOff>
    </xdr:to>
    <xdr:grpSp>
      <xdr:nvGrpSpPr>
        <xdr:cNvPr id="2" name="skupina_Průvodce">
          <a:extLst>
            <a:ext uri="{FF2B5EF4-FFF2-40B4-BE49-F238E27FC236}">
              <a16:creationId xmlns:a16="http://schemas.microsoft.com/office/drawing/2014/main" id="{0AAF3A41-6306-4C2C-A170-766474D6D124}"/>
            </a:ext>
          </a:extLst>
        </xdr:cNvPr>
        <xdr:cNvGrpSpPr/>
      </xdr:nvGrpSpPr>
      <xdr:grpSpPr>
        <a:xfrm>
          <a:off x="0" y="1"/>
          <a:ext cx="7763256" cy="6892755"/>
          <a:chOff x="0" y="0"/>
          <a:chExt cx="7743382" cy="7072294"/>
        </a:xfrm>
      </xdr:grpSpPr>
      <xdr:sp macro="" textlink="">
        <xdr:nvSpPr>
          <xdr:cNvPr id="3" name="txt_PrůvodceZáhlaví" descr="Můžete také sbalit nebo rozbalit celé druhé řádkové pole, aby se kontingenční tabulka ještě více zjednodušila.">
            <a:extLst>
              <a:ext uri="{FF2B5EF4-FFF2-40B4-BE49-F238E27FC236}">
                <a16:creationId xmlns:a16="http://schemas.microsoft.com/office/drawing/2014/main" id="{D4C257B5-8DD3-4535-BE45-FCB39EAE134D}"/>
              </a:ext>
            </a:extLst>
          </xdr:cNvPr>
          <xdr:cNvSpPr txBox="1"/>
        </xdr:nvSpPr>
        <xdr:spPr>
          <a:xfrm flipH="1">
            <a:off x="0" y="0"/>
            <a:ext cx="77433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Můžete také sbalit nebo rozbalit celé druhé řádkové pole</a:t>
            </a:r>
            <a:r>
              <a:rPr lang="cs" sz="1400" b="1" kern="1200" baseline="0">
                <a:solidFill>
                  <a:schemeClr val="dk1"/>
                </a:solidFill>
                <a:effectLst/>
                <a:latin typeface="Segoe UI Light" panose="020B0502040204020203" pitchFamily="34" charset="0"/>
                <a:ea typeface="+mn-ea"/>
                <a:cs typeface="Segoe UI Light" panose="020B0502040204020203" pitchFamily="34" charset="0"/>
              </a:rPr>
              <a:t>,</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aby se kontingenční tabulka ještě více zjednodušila.</a:t>
            </a:r>
            <a:endParaRPr lang="en-US" sz="1400" baseline="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F7252FBD-A0E8-4288-9E2B-BF48DD7211F3}"/>
              </a:ext>
            </a:extLst>
          </xdr:cNvPr>
          <xdr:cNvSpPr txBox="1"/>
        </xdr:nvSpPr>
        <xdr:spPr>
          <a:xfrm>
            <a:off x="0" y="6393925"/>
            <a:ext cx="7743382"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3948D346-727E-4348-AF11-3025C3022329}"/>
              </a:ext>
            </a:extLst>
          </xdr:cNvPr>
          <xdr:cNvSpPr/>
        </xdr:nvSpPr>
        <xdr:spPr>
          <a:xfrm>
            <a:off x="626491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F6D65CE6-26DC-40AE-B45C-C6F6466B53B5}"/>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3</xdr:col>
      <xdr:colOff>626746</xdr:colOff>
      <xdr:row>7</xdr:row>
      <xdr:rowOff>82815</xdr:rowOff>
    </xdr:from>
    <xdr:to>
      <xdr:col>5</xdr:col>
      <xdr:colOff>1108135</xdr:colOff>
      <xdr:row>13</xdr:row>
      <xdr:rowOff>165281</xdr:rowOff>
    </xdr:to>
    <xdr:sp macro="" textlink="">
      <xdr:nvSpPr>
        <xdr:cNvPr id="8" name="obrazec_ŠipkaZakřivená">
          <a:extLst>
            <a:ext uri="{FF2B5EF4-FFF2-40B4-BE49-F238E27FC236}">
              <a16:creationId xmlns:a16="http://schemas.microsoft.com/office/drawing/2014/main" id="{C0010A82-48DB-4D21-AAC7-FDC8A1EE0619}"/>
            </a:ext>
          </a:extLst>
        </xdr:cNvPr>
        <xdr:cNvSpPr/>
      </xdr:nvSpPr>
      <xdr:spPr>
        <a:xfrm rot="6868305" flipV="1">
          <a:off x="3207458" y="826328"/>
          <a:ext cx="1320716"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2</xdr:col>
      <xdr:colOff>405945</xdr:colOff>
      <xdr:row>5</xdr:row>
      <xdr:rowOff>164984</xdr:rowOff>
    </xdr:from>
    <xdr:to>
      <xdr:col>4</xdr:col>
      <xdr:colOff>382901</xdr:colOff>
      <xdr:row>14</xdr:row>
      <xdr:rowOff>171452</xdr:rowOff>
    </xdr:to>
    <xdr:grpSp>
      <xdr:nvGrpSpPr>
        <xdr:cNvPr id="9" name="EXPERIMENT">
          <a:extLst>
            <a:ext uri="{FF2B5EF4-FFF2-40B4-BE49-F238E27FC236}">
              <a16:creationId xmlns:a16="http://schemas.microsoft.com/office/drawing/2014/main" id="{040B352E-1578-4F47-8FC8-32337F65CC4B}"/>
            </a:ext>
          </a:extLst>
        </xdr:cNvPr>
        <xdr:cNvGrpSpPr/>
      </xdr:nvGrpSpPr>
      <xdr:grpSpPr>
        <a:xfrm>
          <a:off x="1653720" y="1117484"/>
          <a:ext cx="1986731" cy="1863843"/>
          <a:chOff x="8852603" y="8270499"/>
          <a:chExt cx="2134283" cy="1717153"/>
        </a:xfrm>
      </xdr:grpSpPr>
      <xdr:sp macro="" textlink="">
        <xdr:nvSpPr>
          <xdr:cNvPr id="10" name="Experiment – krok" descr="HERE'S THE KEY&#10;Right-click Dad, and then click Expand/Collapse &gt; Collapse Entire Field. &#10;&#10;To bring back the data, do that again but click Expand Entire Field.">
            <a:extLst>
              <a:ext uri="{FF2B5EF4-FFF2-40B4-BE49-F238E27FC236}">
                <a16:creationId xmlns:a16="http://schemas.microsoft.com/office/drawing/2014/main" id="{D95E91F8-5534-4E03-99DB-463EA0DD4681}"/>
              </a:ext>
            </a:extLst>
          </xdr:cNvPr>
          <xdr:cNvSpPr txBox="1"/>
        </xdr:nvSpPr>
        <xdr:spPr>
          <a:xfrm>
            <a:off x="9134489" y="8270499"/>
            <a:ext cx="1852397" cy="1717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TADY JE KLÍČ:</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Klikněte pravým tlačítkem myši na pole </a:t>
            </a:r>
            <a:r>
              <a:rPr lang="cs-CZ" sz="1100" b="0" kern="0">
                <a:solidFill>
                  <a:sysClr val="windowText" lastClr="000000"/>
                </a:solidFill>
                <a:latin typeface="Calibri" panose="020F0502020204030204" pitchFamily="34" charset="0"/>
                <a:ea typeface="Segoe UI" pitchFamily="34" charset="0"/>
                <a:cs typeface="Calibri" panose="020F0502020204030204" pitchFamily="34" charset="0"/>
              </a:rPr>
              <a:t>Táta</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a potom klikněte na </a:t>
            </a:r>
            <a:r>
              <a:rPr lang="cs" sz="1100" b="1" kern="0">
                <a:solidFill>
                  <a:sysClr val="windowText" lastClr="000000"/>
                </a:solidFill>
                <a:latin typeface="Calibri" panose="020F0502020204030204" pitchFamily="34" charset="0"/>
                <a:ea typeface="Segoe UI" pitchFamily="34" charset="0"/>
                <a:cs typeface="Calibri" panose="020F0502020204030204" pitchFamily="34" charset="0"/>
              </a:rPr>
              <a:t>Rozbalit či sbalit</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&gt; </a:t>
            </a:r>
            <a:r>
              <a:rPr lang="cs" sz="1100" b="1" kern="0">
                <a:solidFill>
                  <a:sysClr val="windowText" lastClr="000000"/>
                </a:solidFill>
                <a:latin typeface="Calibri" panose="020F0502020204030204" pitchFamily="34" charset="0"/>
                <a:ea typeface="Segoe UI" pitchFamily="34" charset="0"/>
                <a:cs typeface="Calibri" panose="020F0502020204030204" pitchFamily="34" charset="0"/>
              </a:rPr>
              <a:t>Sbalit celé pole</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Když budete chtít data znovu zobrazit, zopakujte tento postup, ale klikněte na </a:t>
            </a:r>
            <a:r>
              <a:rPr lang="cs" sz="1100" b="1" kern="0">
                <a:solidFill>
                  <a:sysClr val="windowText" lastClr="000000"/>
                </a:solidFill>
                <a:latin typeface="Calibri" panose="020F0502020204030204" pitchFamily="34" charset="0"/>
                <a:ea typeface="Segoe UI" pitchFamily="34" charset="0"/>
                <a:cs typeface="Calibri" panose="020F0502020204030204" pitchFamily="34" charset="0"/>
              </a:rPr>
              <a:t>Rozbalit celé pole</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Experiment – ikona">
            <a:extLst>
              <a:ext uri="{FF2B5EF4-FFF2-40B4-BE49-F238E27FC236}">
                <a16:creationId xmlns:a16="http://schemas.microsoft.com/office/drawing/2014/main" id="{4898EC29-CC59-43AD-92CB-622CC34E6F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132080</xdr:colOff>
      <xdr:row>3</xdr:row>
      <xdr:rowOff>708343</xdr:rowOff>
    </xdr:from>
    <xdr:to>
      <xdr:col>0</xdr:col>
      <xdr:colOff>1771650</xdr:colOff>
      <xdr:row>3</xdr:row>
      <xdr:rowOff>1441768</xdr:rowOff>
    </xdr:to>
    <xdr:pic>
      <xdr:nvPicPr>
        <xdr:cNvPr id="2" name="Logo" descr="Logo Excelu">
          <a:extLst>
            <a:ext uri="{FF2B5EF4-FFF2-40B4-BE49-F238E27FC236}">
              <a16:creationId xmlns:a16="http://schemas.microsoft.com/office/drawing/2014/main"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3337243"/>
          <a:ext cx="1639570" cy="733425"/>
        </a:xfrm>
        <a:prstGeom prst="rect">
          <a:avLst/>
        </a:prstGeom>
      </xdr:spPr>
    </xdr:pic>
    <xdr:clientData/>
  </xdr:twoCellAnchor>
  <xdr:absoluteAnchor>
    <xdr:pos x="5810250" y="3571875"/>
    <xdr:ext cx="1741932" cy="514350"/>
    <xdr:sp macro="" textlink="">
      <xdr:nvSpPr>
        <xdr:cNvPr id="3" name="Tlačítko Další" descr="Navigační odkaz na další krok">
          <a:hlinkClick xmlns:r="http://schemas.openxmlformats.org/officeDocument/2006/relationships" r:id="rId2" tooltip="Kliknutím sem můžete přejít na další list."/>
          <a:extLst>
            <a:ext uri="{FF2B5EF4-FFF2-40B4-BE49-F238E27FC236}">
              <a16:creationId xmlns:a16="http://schemas.microsoft.com/office/drawing/2014/main" id="{D75312FC-5F0D-47E9-8C47-A0CEBE5C0BE5}"/>
            </a:ext>
          </a:extLst>
        </xdr:cNvPr>
        <xdr:cNvSpPr/>
      </xdr:nvSpPr>
      <xdr:spPr>
        <a:xfrm>
          <a:off x="5810250" y="3571875"/>
          <a:ext cx="17419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editAs="absolute">
    <xdr:from>
      <xdr:col>2</xdr:col>
      <xdr:colOff>276850</xdr:colOff>
      <xdr:row>3</xdr:row>
      <xdr:rowOff>493395</xdr:rowOff>
    </xdr:from>
    <xdr:to>
      <xdr:col>4</xdr:col>
      <xdr:colOff>666750</xdr:colOff>
      <xdr:row>4</xdr:row>
      <xdr:rowOff>161925</xdr:rowOff>
    </xdr:to>
    <xdr:sp macro="" textlink="">
      <xdr:nvSpPr>
        <xdr:cNvPr id="5" name="Je dobré vědět – krok" descr="GOOD TO KNOW&#10;Did you take the first tutorial? If not, go to File &gt; New and find Make your first PivotTable.&#10;&#10;">
          <a:extLst>
            <a:ext uri="{FF2B5EF4-FFF2-40B4-BE49-F238E27FC236}">
              <a16:creationId xmlns:a16="http://schemas.microsoft.com/office/drawing/2014/main" id="{BD2E63DA-5007-4B63-BFAF-7BFC3D27B1E4}"/>
            </a:ext>
          </a:extLst>
        </xdr:cNvPr>
        <xdr:cNvSpPr txBox="1"/>
      </xdr:nvSpPr>
      <xdr:spPr>
        <a:xfrm>
          <a:off x="8220700" y="3122295"/>
          <a:ext cx="1875800" cy="1287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Absolvovali jste první kurz? Pokud ne, přejděte na </a:t>
          </a:r>
          <a:r>
            <a:rPr lang="cs" sz="1100" b="1" i="0" kern="1200" baseline="0">
              <a:solidFill>
                <a:schemeClr val="dk1"/>
              </a:solidFill>
              <a:effectLst/>
              <a:latin typeface="+mn-lt"/>
              <a:ea typeface="+mn-ea"/>
              <a:cs typeface="+mn-cs"/>
            </a:rPr>
            <a:t>Soubor</a:t>
          </a:r>
          <a:r>
            <a:rPr lang="cs" sz="1100" b="0" i="0" kern="1200" baseline="0">
              <a:solidFill>
                <a:schemeClr val="dk1"/>
              </a:solidFill>
              <a:effectLst/>
              <a:latin typeface="+mn-lt"/>
              <a:ea typeface="+mn-ea"/>
              <a:cs typeface="+mn-cs"/>
            </a:rPr>
            <a:t> &gt; </a:t>
          </a:r>
          <a:r>
            <a:rPr lang="cs" sz="1100" b="1" i="0" kern="1200" baseline="0">
              <a:solidFill>
                <a:schemeClr val="dk1"/>
              </a:solidFill>
              <a:effectLst/>
              <a:latin typeface="+mn-lt"/>
              <a:ea typeface="+mn-ea"/>
              <a:cs typeface="+mn-cs"/>
            </a:rPr>
            <a:t>Nový</a:t>
          </a:r>
          <a:r>
            <a:rPr lang="cs" sz="1100" b="0" i="0" kern="1200" baseline="0">
              <a:solidFill>
                <a:schemeClr val="dk1"/>
              </a:solidFill>
              <a:effectLst/>
              <a:latin typeface="+mn-lt"/>
              <a:ea typeface="+mn-ea"/>
              <a:cs typeface="+mn-cs"/>
            </a:rPr>
            <a:t> a najděte šablonu </a:t>
          </a:r>
          <a:r>
            <a:rPr lang="en-US" sz="1100" b="1" i="1" kern="1200" baseline="0">
              <a:solidFill>
                <a:schemeClr val="dk1"/>
              </a:solidFill>
              <a:effectLst/>
              <a:latin typeface="+mn-lt"/>
              <a:ea typeface="+mn-ea"/>
              <a:cs typeface="+mn-cs"/>
            </a:rPr>
            <a:t>Kurz o kontingenčních tabulkách</a:t>
          </a:r>
          <a:r>
            <a:rPr lang="cs" sz="1100" b="0" i="0" kern="1200" baseline="0">
              <a:solidFill>
                <a:schemeClr val="dk1"/>
              </a:solidFill>
              <a:effectLst/>
              <a:latin typeface="+mn-lt"/>
              <a:ea typeface="+mn-ea"/>
              <a:cs typeface="+mn-cs"/>
            </a:rPr>
            <a:t>.</a:t>
          </a:r>
          <a:endParaRPr lang="en-US" sz="1100" b="0" i="0">
            <a:effectLst/>
            <a:latin typeface="+mn-lt"/>
          </a:endParaRPr>
        </a:p>
      </xdr:txBody>
    </xdr:sp>
    <xdr:clientData fLocksWithSheet="0"/>
  </xdr:twoCellAnchor>
  <xdr:twoCellAnchor>
    <xdr:from>
      <xdr:col>1</xdr:col>
      <xdr:colOff>171450</xdr:colOff>
      <xdr:row>3</xdr:row>
      <xdr:rowOff>541019</xdr:rowOff>
    </xdr:from>
    <xdr:to>
      <xdr:col>2</xdr:col>
      <xdr:colOff>377972</xdr:colOff>
      <xdr:row>3</xdr:row>
      <xdr:rowOff>987419</xdr:rowOff>
    </xdr:to>
    <xdr:pic>
      <xdr:nvPicPr>
        <xdr:cNvPr id="9" name="Grafika 2" descr="Sova">
          <a:extLst>
            <a:ext uri="{FF2B5EF4-FFF2-40B4-BE49-F238E27FC236}">
              <a16:creationId xmlns:a16="http://schemas.microsoft.com/office/drawing/2014/main" id="{9F2D586A-FDEB-438B-8125-27CE96CE6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77175" y="3169919"/>
          <a:ext cx="444647" cy="446400"/>
        </a:xfrm>
        <a:prstGeom prst="rect">
          <a:avLst/>
        </a:prstGeom>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509206</xdr:colOff>
      <xdr:row>23</xdr:row>
      <xdr:rowOff>25044</xdr:rowOff>
    </xdr:to>
    <xdr:grpSp>
      <xdr:nvGrpSpPr>
        <xdr:cNvPr id="2" name="skupina_Průvodce">
          <a:extLst>
            <a:ext uri="{FF2B5EF4-FFF2-40B4-BE49-F238E27FC236}">
              <a16:creationId xmlns:a16="http://schemas.microsoft.com/office/drawing/2014/main" id="{228E74BD-508C-47CA-9143-FC8B437676FC}"/>
            </a:ext>
          </a:extLst>
        </xdr:cNvPr>
        <xdr:cNvGrpSpPr/>
      </xdr:nvGrpSpPr>
      <xdr:grpSpPr>
        <a:xfrm>
          <a:off x="0" y="0"/>
          <a:ext cx="7767256" cy="4444644"/>
          <a:chOff x="0" y="0"/>
          <a:chExt cx="7781543" cy="4721011"/>
        </a:xfrm>
      </xdr:grpSpPr>
      <xdr:sp macro="" textlink="">
        <xdr:nvSpPr>
          <xdr:cNvPr id="3" name="txt_PrůvodceZáhlaví" descr="Můžete také mít více než jedno sloupcové pole. I ta se dají sbalovat nebo rozbalovat.">
            <a:extLst>
              <a:ext uri="{FF2B5EF4-FFF2-40B4-BE49-F238E27FC236}">
                <a16:creationId xmlns:a16="http://schemas.microsoft.com/office/drawing/2014/main" id="{687B42ED-31E4-49D0-AEDE-1A8A2222D47B}"/>
              </a:ext>
            </a:extLst>
          </xdr:cNvPr>
          <xdr:cNvSpPr txBox="1"/>
        </xdr:nvSpPr>
        <xdr:spPr>
          <a:xfrm flipH="1">
            <a:off x="0" y="0"/>
            <a:ext cx="7777536"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Můžete také mít více než jedno sloupcové pole.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A tato sloupcová pole můžete také sbalovat nebo rozbalovat.</a:t>
            </a:r>
          </a:p>
        </xdr:txBody>
      </xdr:sp>
      <xdr:sp macro="" textlink="">
        <xdr:nvSpPr>
          <xdr:cNvPr id="11" name="txt_PrůvodceZápatí">
            <a:extLst>
              <a:ext uri="{FF2B5EF4-FFF2-40B4-BE49-F238E27FC236}">
                <a16:creationId xmlns:a16="http://schemas.microsoft.com/office/drawing/2014/main" id="{0997C406-7E2E-4094-B2D1-FD3E94728F81}"/>
              </a:ext>
            </a:extLst>
          </xdr:cNvPr>
          <xdr:cNvSpPr txBox="1"/>
        </xdr:nvSpPr>
        <xdr:spPr>
          <a:xfrm>
            <a:off x="0" y="4053500"/>
            <a:ext cx="7781543"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12"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9C4AC8DC-A463-4BA1-B0B6-B6CCE60F644A}"/>
              </a:ext>
            </a:extLst>
          </xdr:cNvPr>
          <xdr:cNvSpPr/>
        </xdr:nvSpPr>
        <xdr:spPr>
          <a:xfrm>
            <a:off x="6261100" y="42089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13"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94CB606C-2D95-4BE4-A2C1-17C6492EEBF8}"/>
              </a:ext>
            </a:extLst>
          </xdr:cNvPr>
          <xdr:cNvSpPr/>
        </xdr:nvSpPr>
        <xdr:spPr>
          <a:xfrm flipH="1">
            <a:off x="304800" y="420894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2</xdr:col>
      <xdr:colOff>114300</xdr:colOff>
      <xdr:row>4</xdr:row>
      <xdr:rowOff>117356</xdr:rowOff>
    </xdr:from>
    <xdr:to>
      <xdr:col>7</xdr:col>
      <xdr:colOff>414338</xdr:colOff>
      <xdr:row>9</xdr:row>
      <xdr:rowOff>115582</xdr:rowOff>
    </xdr:to>
    <xdr:grpSp>
      <xdr:nvGrpSpPr>
        <xdr:cNvPr id="8" name="VYZKOUŠEJTE SI TO">
          <a:extLst>
            <a:ext uri="{FF2B5EF4-FFF2-40B4-BE49-F238E27FC236}">
              <a16:creationId xmlns:a16="http://schemas.microsoft.com/office/drawing/2014/main" id="{0BE39F6C-3980-45FD-A194-D84E64F201B4}"/>
            </a:ext>
          </a:extLst>
        </xdr:cNvPr>
        <xdr:cNvGrpSpPr/>
      </xdr:nvGrpSpPr>
      <xdr:grpSpPr>
        <a:xfrm>
          <a:off x="1809750" y="869831"/>
          <a:ext cx="4433888" cy="950726"/>
          <a:chOff x="1796000" y="907931"/>
          <a:chExt cx="4082832" cy="1007876"/>
        </a:xfrm>
      </xdr:grpSpPr>
      <xdr:sp macro="" textlink="">
        <xdr:nvSpPr>
          <xdr:cNvPr id="9" name="Experiment – krok" descr="TRY THIS&#10;Click the minus sign next to Food, and the months under Food will collapse &quot;up&quot; and out of the way. Click the plus sign to bring back the months. (You can also collapse or expand the entire field like you did on the previous sheet, by right-clicking.)">
            <a:extLst>
              <a:ext uri="{FF2B5EF4-FFF2-40B4-BE49-F238E27FC236}">
                <a16:creationId xmlns:a16="http://schemas.microsoft.com/office/drawing/2014/main" id="{17A76F7E-CF96-432E-867A-A66C527153A1}"/>
              </a:ext>
            </a:extLst>
          </xdr:cNvPr>
          <xdr:cNvSpPr txBox="1"/>
        </xdr:nvSpPr>
        <xdr:spPr>
          <a:xfrm>
            <a:off x="2098990" y="907931"/>
            <a:ext cx="3779842" cy="100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VYZKOUŠEJTE SI TO</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Klikněte na znaménko minus u pole Jídlo a měsíce pod nadpisem Jídlo se sbalí a zmizí z pohledu. Zpátky je zobrazíte kliknutím na znaménko plus. (Celé pole můžete také sbalit nebo rozbalit kliknutím pravým tlačítkem jako na předchozím listu.)</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0" name="Experiment – ikona">
            <a:extLst>
              <a:ext uri="{FF2B5EF4-FFF2-40B4-BE49-F238E27FC236}">
                <a16:creationId xmlns:a16="http://schemas.microsoft.com/office/drawing/2014/main" id="{1D0461ED-BC75-46E1-91A4-8F8FCB7946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96000" y="924061"/>
            <a:ext cx="342381" cy="391519"/>
          </a:xfrm>
          <a:prstGeom prst="rect">
            <a:avLst/>
          </a:prstGeom>
        </xdr:spPr>
      </xdr:pic>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638556</xdr:colOff>
      <xdr:row>3</xdr:row>
      <xdr:rowOff>158618</xdr:rowOff>
    </xdr:to>
    <xdr:sp macro="" textlink="">
      <xdr:nvSpPr>
        <xdr:cNvPr id="2" name="txt_PrůvodceZáhlaví" descr="Měli byste si zapamatovat jednu věc: Pokud potřebujete další podrobnosti, je možné přidat mnoho dalších řádkových nebo sloupcových polí. V tomto příkladu máme tři řádková pole.">
          <a:extLst>
            <a:ext uri="{FF2B5EF4-FFF2-40B4-BE49-F238E27FC236}">
              <a16:creationId xmlns:a16="http://schemas.microsoft.com/office/drawing/2014/main" id="{C011284B-B0F0-486C-A69F-0A38D408EE06}"/>
            </a:ext>
          </a:extLst>
        </xdr:cNvPr>
        <xdr:cNvSpPr txBox="1"/>
      </xdr:nvSpPr>
      <xdr:spPr>
        <a:xfrm>
          <a:off x="0" y="0"/>
          <a:ext cx="7763256" cy="7301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Měli byste si zapamatovat jednu věc: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Pokud potřebujete další podrobnosti, je možné přidat mnoho dalších řádkových nebo sloupcových polí. V tomto příkladu máme tři řádková pole.</a:t>
          </a:r>
          <a:endParaRPr lang="sq-AL" sz="1400">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266516</xdr:colOff>
      <xdr:row>8</xdr:row>
      <xdr:rowOff>67576</xdr:rowOff>
    </xdr:from>
    <xdr:to>
      <xdr:col>3</xdr:col>
      <xdr:colOff>1030342</xdr:colOff>
      <xdr:row>15</xdr:row>
      <xdr:rowOff>68127</xdr:rowOff>
    </xdr:to>
    <xdr:sp macro="" textlink="">
      <xdr:nvSpPr>
        <xdr:cNvPr id="3" name="obrazec_ŠipkaZakřivená">
          <a:extLst>
            <a:ext uri="{FF2B5EF4-FFF2-40B4-BE49-F238E27FC236}">
              <a16:creationId xmlns:a16="http://schemas.microsoft.com/office/drawing/2014/main" id="{4AB47227-8AF6-4DE2-BE53-338E3F26ED4D}"/>
            </a:ext>
          </a:extLst>
        </xdr:cNvPr>
        <xdr:cNvSpPr/>
      </xdr:nvSpPr>
      <xdr:spPr>
        <a:xfrm rot="6645800" flipV="1">
          <a:off x="1681616" y="995626"/>
          <a:ext cx="1334051"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533921</xdr:colOff>
      <xdr:row>7</xdr:row>
      <xdr:rowOff>161927</xdr:rowOff>
    </xdr:from>
    <xdr:to>
      <xdr:col>2</xdr:col>
      <xdr:colOff>733428</xdr:colOff>
      <xdr:row>9</xdr:row>
      <xdr:rowOff>83476</xdr:rowOff>
    </xdr:to>
    <xdr:sp macro="" textlink="">
      <xdr:nvSpPr>
        <xdr:cNvPr id="4" name="Text popisu 24" descr="Druhé řádkové pole ">
          <a:extLst>
            <a:ext uri="{FF2B5EF4-FFF2-40B4-BE49-F238E27FC236}">
              <a16:creationId xmlns:a16="http://schemas.microsoft.com/office/drawing/2014/main" id="{FB102A7F-04E3-4C22-8B94-BE4F42F34EFB}"/>
            </a:ext>
          </a:extLst>
        </xdr:cNvPr>
        <xdr:cNvSpPr txBox="1"/>
      </xdr:nvSpPr>
      <xdr:spPr>
        <a:xfrm>
          <a:off x="533921" y="156210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Druhé řádkové pole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5</xdr:col>
      <xdr:colOff>650257</xdr:colOff>
      <xdr:row>9</xdr:row>
      <xdr:rowOff>87930</xdr:rowOff>
    </xdr:from>
    <xdr:to>
      <xdr:col>7</xdr:col>
      <xdr:colOff>419101</xdr:colOff>
      <xdr:row>19</xdr:row>
      <xdr:rowOff>133350</xdr:rowOff>
    </xdr:to>
    <xdr:sp macro="" textlink="">
      <xdr:nvSpPr>
        <xdr:cNvPr id="5" name="TIP OD ODBORNÍKA" descr="EXPERT TIP&#10;Just because you can add a bunch of fields, doesn't mean you should. Sometimes too many fields, with all of their indentations, can make the PivotTable too complicated for other people to understand. ">
          <a:extLst>
            <a:ext uri="{FF2B5EF4-FFF2-40B4-BE49-F238E27FC236}">
              <a16:creationId xmlns:a16="http://schemas.microsoft.com/office/drawing/2014/main" id="{C4CCE6EA-F934-4D66-8BF9-A25DB0377A92}"/>
            </a:ext>
          </a:extLst>
        </xdr:cNvPr>
        <xdr:cNvSpPr txBox="1"/>
      </xdr:nvSpPr>
      <xdr:spPr>
        <a:xfrm>
          <a:off x="5317507" y="1802430"/>
          <a:ext cx="2226294" cy="1950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TIP OD ODBORNÍKA</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Samotný fakt, že můžete přidat spoustu polí, ještě neznamená, že byste to museli dělat. V</a:t>
          </a:r>
          <a:r>
            <a:rPr lang="c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tomto příkladu to ještě funguje dobře. Ale </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příliš velký počet polí se všemi jejich odsazeními může někdy způsobit, že kontingenční tabulka se stane příliš složitou a ostatní lidé budou mít problémy s jejím pochopením.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clientData fLocksWithSheet="0"/>
  </xdr:twoCellAnchor>
  <xdr:twoCellAnchor editAs="absolute">
    <xdr:from>
      <xdr:col>0</xdr:col>
      <xdr:colOff>533921</xdr:colOff>
      <xdr:row>10</xdr:row>
      <xdr:rowOff>37556</xdr:rowOff>
    </xdr:from>
    <xdr:to>
      <xdr:col>2</xdr:col>
      <xdr:colOff>733428</xdr:colOff>
      <xdr:row>11</xdr:row>
      <xdr:rowOff>151510</xdr:rowOff>
    </xdr:to>
    <xdr:sp macro="" textlink="">
      <xdr:nvSpPr>
        <xdr:cNvPr id="6" name="Text popisu 25" descr="Třetí řádkové pole ">
          <a:extLst>
            <a:ext uri="{FF2B5EF4-FFF2-40B4-BE49-F238E27FC236}">
              <a16:creationId xmlns:a16="http://schemas.microsoft.com/office/drawing/2014/main" id="{3C9F274D-759C-4403-B2D2-B4A58C1F8013}"/>
            </a:ext>
          </a:extLst>
        </xdr:cNvPr>
        <xdr:cNvSpPr txBox="1"/>
      </xdr:nvSpPr>
      <xdr:spPr>
        <a:xfrm>
          <a:off x="533921" y="2009231"/>
          <a:ext cx="1561582"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Třetí řádkové pole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739140</xdr:colOff>
      <xdr:row>9</xdr:row>
      <xdr:rowOff>181520</xdr:rowOff>
    </xdr:from>
    <xdr:to>
      <xdr:col>2</xdr:col>
      <xdr:colOff>1048492</xdr:colOff>
      <xdr:row>12</xdr:row>
      <xdr:rowOff>65586</xdr:rowOff>
    </xdr:to>
    <xdr:sp macro="" textlink="">
      <xdr:nvSpPr>
        <xdr:cNvPr id="7" name="obrazec_SloženáZávorkaDole">
          <a:extLst>
            <a:ext uri="{FF2B5EF4-FFF2-40B4-BE49-F238E27FC236}">
              <a16:creationId xmlns:a16="http://schemas.microsoft.com/office/drawing/2014/main" id="{869A62DC-09F6-4EA4-B275-5E37D77A5F17}"/>
            </a:ext>
          </a:extLst>
        </xdr:cNvPr>
        <xdr:cNvSpPr/>
      </xdr:nvSpPr>
      <xdr:spPr>
        <a:xfrm>
          <a:off x="2101215" y="1962695"/>
          <a:ext cx="309352" cy="45556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266516</xdr:colOff>
      <xdr:row>9</xdr:row>
      <xdr:rowOff>25666</xdr:rowOff>
    </xdr:from>
    <xdr:to>
      <xdr:col>3</xdr:col>
      <xdr:colOff>1030342</xdr:colOff>
      <xdr:row>16</xdr:row>
      <xdr:rowOff>182</xdr:rowOff>
    </xdr:to>
    <xdr:sp macro="" textlink="">
      <xdr:nvSpPr>
        <xdr:cNvPr id="8" name="obrazec_ŠipkaZakřivená" descr="Šipka">
          <a:extLst>
            <a:ext uri="{FF2B5EF4-FFF2-40B4-BE49-F238E27FC236}">
              <a16:creationId xmlns:a16="http://schemas.microsoft.com/office/drawing/2014/main" id="{29453DDD-E84E-4274-8ED3-1FD027BED7C5}"/>
            </a:ext>
          </a:extLst>
        </xdr:cNvPr>
        <xdr:cNvSpPr/>
      </xdr:nvSpPr>
      <xdr:spPr>
        <a:xfrm rot="6645800" flipV="1">
          <a:off x="1697809" y="1128023"/>
          <a:ext cx="1301666"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0</xdr:col>
      <xdr:colOff>0</xdr:colOff>
      <xdr:row>31</xdr:row>
      <xdr:rowOff>0</xdr:rowOff>
    </xdr:from>
    <xdr:to>
      <xdr:col>7</xdr:col>
      <xdr:colOff>657606</xdr:colOff>
      <xdr:row>34</xdr:row>
      <xdr:rowOff>96012</xdr:rowOff>
    </xdr:to>
    <xdr:sp macro="" textlink="">
      <xdr:nvSpPr>
        <xdr:cNvPr id="9" name="txt_PrůvodceZápatí">
          <a:extLst>
            <a:ext uri="{FF2B5EF4-FFF2-40B4-BE49-F238E27FC236}">
              <a16:creationId xmlns:a16="http://schemas.microsoft.com/office/drawing/2014/main" id="{1321D1F8-A9D2-456B-8DD3-753C5F6F3447}"/>
            </a:ext>
          </a:extLst>
        </xdr:cNvPr>
        <xdr:cNvSpPr txBox="1"/>
      </xdr:nvSpPr>
      <xdr:spPr>
        <a:xfrm>
          <a:off x="0" y="5905500"/>
          <a:ext cx="7763256"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xdr:from>
      <xdr:col>6</xdr:col>
      <xdr:colOff>527050</xdr:colOff>
      <xdr:row>31</xdr:row>
      <xdr:rowOff>155448</xdr:rowOff>
    </xdr:from>
    <xdr:to>
      <xdr:col>7</xdr:col>
      <xdr:colOff>343408</xdr:colOff>
      <xdr:row>33</xdr:row>
      <xdr:rowOff>131064</xdr:rowOff>
    </xdr:to>
    <xdr:sp macro="" textlink="">
      <xdr:nvSpPr>
        <xdr:cNvPr id="10"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64589D57-8C0B-4591-9AA5-A837B1CFDA08}"/>
            </a:ext>
          </a:extLst>
        </xdr:cNvPr>
        <xdr:cNvSpPr/>
      </xdr:nvSpPr>
      <xdr:spPr>
        <a:xfrm>
          <a:off x="624205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304800</xdr:colOff>
      <xdr:row>31</xdr:row>
      <xdr:rowOff>155448</xdr:rowOff>
    </xdr:from>
    <xdr:to>
      <xdr:col>2</xdr:col>
      <xdr:colOff>149733</xdr:colOff>
      <xdr:row>33</xdr:row>
      <xdr:rowOff>131064</xdr:rowOff>
    </xdr:to>
    <xdr:sp macro="" textlink="">
      <xdr:nvSpPr>
        <xdr:cNvPr id="11"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742B494E-BF3E-4F1F-BCD3-F71BF8F93B2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Tip od odborníka – sova">
          <a:extLst>
            <a:ext uri="{FF2B5EF4-FFF2-40B4-BE49-F238E27FC236}">
              <a16:creationId xmlns:a16="http://schemas.microsoft.com/office/drawing/2014/main" id="{488FB37E-34F1-46FE-97A8-7EF5F4973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62525" y="1914525"/>
          <a:ext cx="447377" cy="447377"/>
        </a:xfrm>
        <a:prstGeom prst="rect">
          <a:avLst/>
        </a:prstGeom>
      </xdr:spPr>
    </xdr:pic>
    <xdr:clientData/>
  </xdr:twoCellAnchor>
  <xdr:twoCellAnchor editAs="absolute">
    <xdr:from>
      <xdr:col>0</xdr:col>
      <xdr:colOff>533921</xdr:colOff>
      <xdr:row>6</xdr:row>
      <xdr:rowOff>142877</xdr:rowOff>
    </xdr:from>
    <xdr:to>
      <xdr:col>2</xdr:col>
      <xdr:colOff>733428</xdr:colOff>
      <xdr:row>8</xdr:row>
      <xdr:rowOff>64426</xdr:rowOff>
    </xdr:to>
    <xdr:sp macro="" textlink="">
      <xdr:nvSpPr>
        <xdr:cNvPr id="14" name="Text popisu 23" descr="Druhé řádkové pole ">
          <a:extLst>
            <a:ext uri="{FF2B5EF4-FFF2-40B4-BE49-F238E27FC236}">
              <a16:creationId xmlns:a16="http://schemas.microsoft.com/office/drawing/2014/main" id="{75DC3FB1-7CC2-43EC-8086-64ADE3E22A58}"/>
            </a:ext>
          </a:extLst>
        </xdr:cNvPr>
        <xdr:cNvSpPr txBox="1"/>
      </xdr:nvSpPr>
      <xdr:spPr>
        <a:xfrm>
          <a:off x="533921" y="1352552"/>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cs" sz="1100" b="0" i="0" baseline="0">
              <a:effectLst/>
              <a:latin typeface="Calibri" panose="020F0502020204030204" pitchFamily="34" charset="0"/>
              <a:ea typeface="+mn-ea"/>
              <a:cs typeface="Calibri" panose="020F0502020204030204" pitchFamily="34" charset="0"/>
            </a:rPr>
            <a:t>První řádkové pole </a:t>
          </a:r>
          <a:endParaRPr lang="sq-AL" sz="1100">
            <a:effectLst/>
            <a:latin typeface="Calibri" panose="020F0502020204030204" pitchFamily="34" charset="0"/>
            <a:cs typeface="Calibri" panose="020F0502020204030204" pitchFamily="34" charset="0"/>
          </a:endParaRPr>
        </a:p>
      </xdr:txBody>
    </xdr:sp>
    <xdr:clientData/>
  </xdr:twoCellAnchor>
</xdr:wsDr>
</file>

<file path=xl/drawings/drawing20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19431</xdr:colOff>
      <xdr:row>3</xdr:row>
      <xdr:rowOff>158619</xdr:rowOff>
    </xdr:to>
    <xdr:sp macro="" textlink="">
      <xdr:nvSpPr>
        <xdr:cNvPr id="2" name="txt_PrůvodceZáhlaví" descr="Jste připravení na další praktické cvičení? Podívejte se krátce na následující data. Až budete připravení, přejděte na další list a procvičíte si, co jste se zatím naučili.">
          <a:extLst>
            <a:ext uri="{FF2B5EF4-FFF2-40B4-BE49-F238E27FC236}">
              <a16:creationId xmlns:a16="http://schemas.microsoft.com/office/drawing/2014/main" id="{CCEE35F0-FCC2-4B95-A11B-3B4CB8D95751}"/>
            </a:ext>
          </a:extLst>
        </xdr:cNvPr>
        <xdr:cNvSpPr txBox="1"/>
      </xdr:nvSpPr>
      <xdr:spPr>
        <a:xfrm>
          <a:off x="0" y="0"/>
          <a:ext cx="7763256" cy="7301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Jste připravení na další praktické cvičení?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Podívejte se krátce na následující data. Až budete připravení, posuňte se dolů, klikněte na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Další</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a procvičte si, co jste se naučili. </a:t>
          </a:r>
          <a:endParaRPr lang="en-US" sz="1400">
            <a:effectLst/>
            <a:latin typeface="Segoe UI Light" panose="020B0502040204020203" pitchFamily="34" charset="0"/>
            <a:cs typeface="Segoe UI Light" panose="020B0502040204020203" pitchFamily="34" charset="0"/>
          </a:endParaRPr>
        </a:p>
      </xdr:txBody>
    </xdr:sp>
    <xdr:clientData/>
  </xdr:twoCellAnchor>
  <xdr:twoCellAnchor editAs="absolute">
    <xdr:from>
      <xdr:col>5</xdr:col>
      <xdr:colOff>79548</xdr:colOff>
      <xdr:row>5</xdr:row>
      <xdr:rowOff>102720</xdr:rowOff>
    </xdr:from>
    <xdr:to>
      <xdr:col>10</xdr:col>
      <xdr:colOff>523876</xdr:colOff>
      <xdr:row>13</xdr:row>
      <xdr:rowOff>8537</xdr:rowOff>
    </xdr:to>
    <xdr:grpSp>
      <xdr:nvGrpSpPr>
        <xdr:cNvPr id="3" name="Skupina 2">
          <a:extLst>
            <a:ext uri="{FF2B5EF4-FFF2-40B4-BE49-F238E27FC236}">
              <a16:creationId xmlns:a16="http://schemas.microsoft.com/office/drawing/2014/main" id="{021840A9-BAB3-4E80-8046-39C0DD949DA0}"/>
            </a:ext>
          </a:extLst>
        </xdr:cNvPr>
        <xdr:cNvGrpSpPr/>
      </xdr:nvGrpSpPr>
      <xdr:grpSpPr>
        <a:xfrm>
          <a:off x="4165773" y="1055220"/>
          <a:ext cx="3492328" cy="1429817"/>
          <a:chOff x="3165648" y="1150470"/>
          <a:chExt cx="3492328" cy="1506017"/>
        </a:xfrm>
      </xdr:grpSpPr>
      <xdr:sp macro="" textlink="">
        <xdr:nvSpPr>
          <xdr:cNvPr id="4" name="Důležitý detail – krok" descr="LOOK HERE&#10;No need to read all the rows of data. Just look at the field names in the first row, here. You'll be working with these on the next sheet. When you're ready, scroll down and click Next. ">
            <a:extLst>
              <a:ext uri="{FF2B5EF4-FFF2-40B4-BE49-F238E27FC236}">
                <a16:creationId xmlns:a16="http://schemas.microsoft.com/office/drawing/2014/main" id="{52FBD275-FC21-447C-AC41-552726B979F5}"/>
              </a:ext>
            </a:extLst>
          </xdr:cNvPr>
          <xdr:cNvSpPr txBox="1"/>
        </xdr:nvSpPr>
        <xdr:spPr>
          <a:xfrm>
            <a:off x="3969826" y="1303742"/>
            <a:ext cx="2688150" cy="135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panose="020F0502020204030204" pitchFamily="34" charset="0"/>
              </a:rPr>
              <a:t>PODÍVEJTE SE SEM</a:t>
            </a:r>
            <a:endParaRPr lang="en-US" sz="1200" b="1" kern="0">
              <a:solidFill>
                <a:srgbClr val="ED7D31">
                  <a:lumMod val="60000"/>
                  <a:lumOff val="40000"/>
                </a:srgbClr>
              </a:solidFill>
              <a:latin typeface="+mj-lt"/>
              <a:ea typeface="Segoe UI" pitchFamily="34" charset="0"/>
              <a:cs typeface="Calibri" panose="020F0502020204030204" pitchFamily="34" charset="0"/>
            </a:endParaRP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Nemusíte číst všechny řádky dat. Stačí se podívat na názvy polí v prvním řádku. S těmi budete pracovat na dalším listu. Až budete připravení, posuňte se dolů a klikněte na </a:t>
            </a:r>
            <a:r>
              <a:rPr lang="cs" sz="1100" b="1" kern="0">
                <a:solidFill>
                  <a:sysClr val="windowText" lastClr="000000"/>
                </a:solidFill>
                <a:latin typeface="Calibri" panose="020F0502020204030204" pitchFamily="34" charset="0"/>
                <a:ea typeface="Segoe UI" pitchFamily="34" charset="0"/>
                <a:cs typeface="Calibri" panose="020F0502020204030204" pitchFamily="34" charset="0"/>
              </a:rPr>
              <a:t>Další</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5" name="Lupa">
            <a:extLst>
              <a:ext uri="{FF2B5EF4-FFF2-40B4-BE49-F238E27FC236}">
                <a16:creationId xmlns:a16="http://schemas.microsoft.com/office/drawing/2014/main"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flipH="1">
            <a:off x="3695700" y="1274775"/>
            <a:ext cx="337980" cy="337980"/>
          </a:xfrm>
          <a:prstGeom prst="rect">
            <a:avLst/>
          </a:prstGeom>
        </xdr:spPr>
      </xdr:pic>
      <xdr:sp macro="" textlink="">
        <xdr:nvSpPr>
          <xdr:cNvPr id="6" name="Šipka">
            <a:extLst>
              <a:ext uri="{FF2B5EF4-FFF2-40B4-BE49-F238E27FC236}">
                <a16:creationId xmlns:a16="http://schemas.microsoft.com/office/drawing/2014/main"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twoCellAnchor>
    <xdr:from>
      <xdr:col>0</xdr:col>
      <xdr:colOff>0</xdr:colOff>
      <xdr:row>56</xdr:row>
      <xdr:rowOff>0</xdr:rowOff>
    </xdr:from>
    <xdr:to>
      <xdr:col>11</xdr:col>
      <xdr:colOff>486156</xdr:colOff>
      <xdr:row>59</xdr:row>
      <xdr:rowOff>96012</xdr:rowOff>
    </xdr:to>
    <xdr:sp macro="" textlink="">
      <xdr:nvSpPr>
        <xdr:cNvPr id="7" name="txt_PrůvodceZápatí">
          <a:extLst>
            <a:ext uri="{FF2B5EF4-FFF2-40B4-BE49-F238E27FC236}">
              <a16:creationId xmlns:a16="http://schemas.microsoft.com/office/drawing/2014/main" id="{B403A251-9EDF-4EB3-A0DF-53BE1751442B}"/>
            </a:ext>
          </a:extLst>
        </xdr:cNvPr>
        <xdr:cNvSpPr txBox="1"/>
      </xdr:nvSpPr>
      <xdr:spPr>
        <a:xfrm>
          <a:off x="0" y="10668000"/>
          <a:ext cx="7763256"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9</xdr:col>
      <xdr:colOff>117475</xdr:colOff>
      <xdr:row>56</xdr:row>
      <xdr:rowOff>155448</xdr:rowOff>
    </xdr:from>
    <xdr:to>
      <xdr:col>11</xdr:col>
      <xdr:colOff>105283</xdr:colOff>
      <xdr:row>58</xdr:row>
      <xdr:rowOff>131064</xdr:rowOff>
    </xdr:to>
    <xdr:sp macro="" textlink="">
      <xdr:nvSpPr>
        <xdr:cNvPr id="8" name="txt_PrůvodceDalší" descr="Další">
          <a:hlinkClick xmlns:r="http://schemas.openxmlformats.org/officeDocument/2006/relationships" r:id="rId3" tooltip="Kliknutím sem můžete přejít na další list."/>
          <a:extLst>
            <a:ext uri="{FF2B5EF4-FFF2-40B4-BE49-F238E27FC236}">
              <a16:creationId xmlns:a16="http://schemas.microsoft.com/office/drawing/2014/main" id="{8F0DDE7E-97D8-4996-BB35-E163C905E79D}"/>
            </a:ext>
          </a:extLst>
        </xdr:cNvPr>
        <xdr:cNvSpPr/>
      </xdr:nvSpPr>
      <xdr:spPr>
        <a:xfrm>
          <a:off x="6175375"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304800</xdr:colOff>
      <xdr:row>56</xdr:row>
      <xdr:rowOff>155448</xdr:rowOff>
    </xdr:from>
    <xdr:to>
      <xdr:col>2</xdr:col>
      <xdr:colOff>292608</xdr:colOff>
      <xdr:row>58</xdr:row>
      <xdr:rowOff>131064</xdr:rowOff>
    </xdr:to>
    <xdr:sp macro="" textlink="">
      <xdr:nvSpPr>
        <xdr:cNvPr id="9" name="txt_PrůvodcePředchozí" descr="Předchozí">
          <a:hlinkClick xmlns:r="http://schemas.openxmlformats.org/officeDocument/2006/relationships" r:id="rId4" tooltip="Kliknutím sem se můžete vrátit na předchozí list."/>
          <a:extLst>
            <a:ext uri="{FF2B5EF4-FFF2-40B4-BE49-F238E27FC236}">
              <a16:creationId xmlns:a16="http://schemas.microsoft.com/office/drawing/2014/main" id="{D7B07658-6960-46E3-A1DF-B4F3A410DB88}"/>
            </a:ext>
          </a:extLst>
        </xdr:cNvPr>
        <xdr:cNvSpPr/>
      </xdr:nvSpPr>
      <xdr:spPr>
        <a:xfrm flipH="1">
          <a:off x="3048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214.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295275</xdr:colOff>
      <xdr:row>10</xdr:row>
      <xdr:rowOff>17040</xdr:rowOff>
    </xdr:to>
    <xdr:sp macro="" textlink="" fLocksText="0">
      <xdr:nvSpPr>
        <xdr:cNvPr id="4" name="txt_PraktickéCvičení1" descr="Kontingenční tabulku níže jsme vytvořili z dat na předchozím listu. Klikněte na libovolnou buňku v následující kontingenční tabulce.">
          <a:extLst>
            <a:ext uri="{FF2B5EF4-FFF2-40B4-BE49-F238E27FC236}">
              <a16:creationId xmlns:a16="http://schemas.microsoft.com/office/drawing/2014/main" id="{72BF67E5-01C5-4639-BB90-719974573099}"/>
            </a:ext>
          </a:extLst>
        </xdr:cNvPr>
        <xdr:cNvSpPr txBox="1"/>
      </xdr:nvSpPr>
      <xdr:spPr>
        <a:xfrm>
          <a:off x="481615" y="579015"/>
          <a:ext cx="147101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Kontingenční tabulku níže jsme vytvořili z dat na předchozím listu. Klikněte na libovolnou buňku v následující kontingenční tabulce. </a:t>
          </a:r>
        </a:p>
      </xdr:txBody>
    </xdr:sp>
    <xdr:clientData/>
  </xdr:twoCellAnchor>
  <xdr:twoCellAnchor editAs="absolute">
    <xdr:from>
      <xdr:col>2</xdr:col>
      <xdr:colOff>599076</xdr:colOff>
      <xdr:row>3</xdr:row>
      <xdr:rowOff>7514</xdr:rowOff>
    </xdr:from>
    <xdr:to>
      <xdr:col>3</xdr:col>
      <xdr:colOff>514350</xdr:colOff>
      <xdr:row>10</xdr:row>
      <xdr:rowOff>123824</xdr:rowOff>
    </xdr:to>
    <xdr:sp macro="" textlink="" fLocksText="0">
      <xdr:nvSpPr>
        <xdr:cNvPr id="5" name="txt_PraktickéCvičení2" descr="Zobrazil se napravo seznam polí kontingenční tabulky? Výborně! (Pokud ho nevidíte, klikněte pravým tlačítkem myši na kontingenční tabulku níže a potom zvolte Zobrazit seznam polí.)">
          <a:extLst>
            <a:ext uri="{FF2B5EF4-FFF2-40B4-BE49-F238E27FC236}">
              <a16:creationId xmlns:a16="http://schemas.microsoft.com/office/drawing/2014/main" id="{29F2BD57-0DF2-4B3F-967F-0A8110FCAE3E}"/>
            </a:ext>
          </a:extLst>
        </xdr:cNvPr>
        <xdr:cNvSpPr txBox="1"/>
      </xdr:nvSpPr>
      <xdr:spPr>
        <a:xfrm>
          <a:off x="2256426" y="579014"/>
          <a:ext cx="1572624" cy="147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chemeClr val="dk1"/>
              </a:solidFill>
              <a:effectLst/>
              <a:latin typeface="Segoe UI" panose="020B0502040204020203" pitchFamily="34" charset="0"/>
              <a:ea typeface="+mn-ea"/>
              <a:cs typeface="Segoe UI" panose="020B0502040204020203" pitchFamily="34" charset="0"/>
            </a:rPr>
            <a:t>Pole</a:t>
          </a:r>
          <a:r>
            <a:rPr lang="cs" sz="1000" b="0" i="0" kern="1200" baseline="0">
              <a:solidFill>
                <a:schemeClr val="dk1"/>
              </a:solidFill>
              <a:effectLst/>
              <a:latin typeface="Segoe UI" panose="020B0502040204020203" pitchFamily="34" charset="0"/>
              <a:ea typeface="+mn-ea"/>
              <a:cs typeface="Segoe UI" panose="020B0502040204020203" pitchFamily="34" charset="0"/>
            </a:rPr>
            <a:t> kontingenční tabulky? Dobře! (Pokud ne, klikněte na kontingenční tabulku níže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77764</xdr:colOff>
      <xdr:row>3</xdr:row>
      <xdr:rowOff>7515</xdr:rowOff>
    </xdr:from>
    <xdr:to>
      <xdr:col>5</xdr:col>
      <xdr:colOff>1136650</xdr:colOff>
      <xdr:row>10</xdr:row>
      <xdr:rowOff>17040</xdr:rowOff>
    </xdr:to>
    <xdr:sp macro="" textlink="" fLocksText="0">
      <xdr:nvSpPr>
        <xdr:cNvPr id="6" name="txt_PraktickéCvičení3" descr="V seznamu polí přetáhněte pole Prodejce do oblasti Řádky nebo Sloupce, abyste mohli odpovědět na tuto otázku: Kdo toho nejvíc prodal na podzim?">
          <a:extLst>
            <a:ext uri="{FF2B5EF4-FFF2-40B4-BE49-F238E27FC236}">
              <a16:creationId xmlns:a16="http://schemas.microsoft.com/office/drawing/2014/main" id="{85395BF3-BC0C-4171-8401-993AF1C2671B}"/>
            </a:ext>
          </a:extLst>
        </xdr:cNvPr>
        <xdr:cNvSpPr txBox="1"/>
      </xdr:nvSpPr>
      <xdr:spPr>
        <a:xfrm>
          <a:off x="4078264" y="579015"/>
          <a:ext cx="16176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V seznamu polí přetáhněte pole </a:t>
          </a:r>
          <a:r>
            <a:rPr lang="cs" sz="1000" b="1" i="0" kern="1200" baseline="0">
              <a:solidFill>
                <a:schemeClr val="dk1"/>
              </a:solidFill>
              <a:effectLst/>
              <a:latin typeface="Segoe UI" panose="020B0502040204020203" pitchFamily="34" charset="0"/>
              <a:ea typeface="+mn-ea"/>
              <a:cs typeface="Segoe UI" panose="020B0502040204020203" pitchFamily="34" charset="0"/>
            </a:rPr>
            <a:t>Prodejce</a:t>
          </a:r>
          <a:r>
            <a:rPr lang="cs" sz="1000" b="0" i="0" kern="1200" baseline="0">
              <a:solidFill>
                <a:schemeClr val="dk1"/>
              </a:solidFill>
              <a:effectLst/>
              <a:latin typeface="Segoe UI" panose="020B0502040204020203" pitchFamily="34" charset="0"/>
              <a:ea typeface="+mn-ea"/>
              <a:cs typeface="Segoe UI" panose="020B0502040204020203" pitchFamily="34" charset="0"/>
            </a:rPr>
            <a:t> do oblasti </a:t>
          </a:r>
          <a:r>
            <a:rPr lang="cs" sz="1000" b="1" i="0" kern="1200" baseline="0">
              <a:solidFill>
                <a:schemeClr val="dk1"/>
              </a:solidFill>
              <a:effectLst/>
              <a:latin typeface="Segoe UI" panose="020B0502040204020203" pitchFamily="34" charset="0"/>
              <a:ea typeface="+mn-ea"/>
              <a:cs typeface="Segoe UI" panose="020B0502040204020203" pitchFamily="34" charset="0"/>
            </a:rPr>
            <a:t>Řádky</a:t>
          </a:r>
          <a:r>
            <a:rPr lang="cs" sz="1000" b="0" i="0" kern="1200" baseline="0">
              <a:solidFill>
                <a:schemeClr val="dk1"/>
              </a:solidFill>
              <a:effectLst/>
              <a:latin typeface="Segoe UI" panose="020B0502040204020203" pitchFamily="34" charset="0"/>
              <a:ea typeface="+mn-ea"/>
              <a:cs typeface="Segoe UI" panose="020B0502040204020203" pitchFamily="34" charset="0"/>
            </a:rPr>
            <a:t> nebo </a:t>
          </a:r>
          <a:r>
            <a:rPr lang="cs" sz="1000" b="1" i="0" kern="1200" baseline="0">
              <a:solidFill>
                <a:schemeClr val="dk1"/>
              </a:solidFill>
              <a:effectLst/>
              <a:latin typeface="Segoe UI" panose="020B0502040204020203" pitchFamily="34" charset="0"/>
              <a:ea typeface="+mn-ea"/>
              <a:cs typeface="Segoe UI" panose="020B0502040204020203" pitchFamily="34" charset="0"/>
            </a:rPr>
            <a:t>Sloupce</a:t>
          </a:r>
          <a:r>
            <a:rPr lang="cs" sz="1000" b="0" i="0" kern="1200" baseline="0">
              <a:solidFill>
                <a:schemeClr val="dk1"/>
              </a:solidFill>
              <a:effectLst/>
              <a:latin typeface="Segoe UI" panose="020B0502040204020203" pitchFamily="34" charset="0"/>
              <a:ea typeface="+mn-ea"/>
              <a:cs typeface="Segoe UI" panose="020B0502040204020203" pitchFamily="34" charset="0"/>
            </a:rPr>
            <a:t>, abyste mohli odpovědět na tuto otázku: Kdo toho nejvíc prodal na podzim?</a:t>
          </a:r>
          <a:endParaRPr lang="en-US" sz="1000">
            <a:effectLst/>
            <a:latin typeface="Segoe UI" panose="020B0502040204020203" pitchFamily="34" charset="0"/>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obrazec_PraktickéCvičení1" descr="Krok 1">
          <a:extLst>
            <a:ext uri="{FF2B5EF4-FFF2-40B4-BE49-F238E27FC236}">
              <a16:creationId xmlns:a16="http://schemas.microsoft.com/office/drawing/2014/main"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253298</xdr:colOff>
      <xdr:row>3</xdr:row>
      <xdr:rowOff>7515</xdr:rowOff>
    </xdr:from>
    <xdr:to>
      <xdr:col>2</xdr:col>
      <xdr:colOff>628202</xdr:colOff>
      <xdr:row>5</xdr:row>
      <xdr:rowOff>1419</xdr:rowOff>
    </xdr:to>
    <xdr:sp macro="" textlink="" fLocksText="0">
      <xdr:nvSpPr>
        <xdr:cNvPr id="8" name="obrazec_PraktickéCvičení2" descr="Krok 2">
          <a:extLst>
            <a:ext uri="{FF2B5EF4-FFF2-40B4-BE49-F238E27FC236}">
              <a16:creationId xmlns:a16="http://schemas.microsoft.com/office/drawing/2014/main" id="{A2AF9C50-C7DA-4A24-8F37-46DCE095E146}"/>
            </a:ext>
          </a:extLst>
        </xdr:cNvPr>
        <xdr:cNvSpPr/>
      </xdr:nvSpPr>
      <xdr:spPr>
        <a:xfrm>
          <a:off x="1910648"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449560</xdr:colOff>
      <xdr:row>3</xdr:row>
      <xdr:rowOff>7515</xdr:rowOff>
    </xdr:from>
    <xdr:to>
      <xdr:col>4</xdr:col>
      <xdr:colOff>138664</xdr:colOff>
      <xdr:row>5</xdr:row>
      <xdr:rowOff>1419</xdr:rowOff>
    </xdr:to>
    <xdr:sp macro="" textlink="" fLocksText="0">
      <xdr:nvSpPr>
        <xdr:cNvPr id="9" name="obrazec_PraktickéCvičení3" descr="Krok 3">
          <a:extLst>
            <a:ext uri="{FF2B5EF4-FFF2-40B4-BE49-F238E27FC236}">
              <a16:creationId xmlns:a16="http://schemas.microsoft.com/office/drawing/2014/main" id="{F5C1D9B6-7583-4C69-AEAF-9BB097F2D602}"/>
            </a:ext>
          </a:extLst>
        </xdr:cNvPr>
        <xdr:cNvSpPr/>
      </xdr:nvSpPr>
      <xdr:spPr>
        <a:xfrm>
          <a:off x="3764260"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8</xdr:col>
      <xdr:colOff>110743</xdr:colOff>
      <xdr:row>2</xdr:row>
      <xdr:rowOff>11811</xdr:rowOff>
    </xdr:to>
    <xdr:sp macro="" textlink="" fLocksText="0">
      <xdr:nvSpPr>
        <xdr:cNvPr id="10" name="txt_PraktickéCvičeníZáhlaví" descr="Praktické cvičení">
          <a:extLst>
            <a:ext uri="{FF2B5EF4-FFF2-40B4-BE49-F238E27FC236}">
              <a16:creationId xmlns:a16="http://schemas.microsoft.com/office/drawing/2014/main" id="{F1FEE4DA-410F-43E5-82EC-9DEA325362D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338160</xdr:colOff>
      <xdr:row>3</xdr:row>
      <xdr:rowOff>79574</xdr:rowOff>
    </xdr:from>
    <xdr:to>
      <xdr:col>7</xdr:col>
      <xdr:colOff>1419051</xdr:colOff>
      <xdr:row>5</xdr:row>
      <xdr:rowOff>161925</xdr:rowOff>
    </xdr:to>
    <xdr:sp macro="" textlink="" fLocksText="0">
      <xdr:nvSpPr>
        <xdr:cNvPr id="13" name="txt_PraktickéCvičení4" descr="Kdo toho nejvíc prodal na podzim?">
          <a:extLst>
            <a:ext uri="{FF2B5EF4-FFF2-40B4-BE49-F238E27FC236}">
              <a16:creationId xmlns:a16="http://schemas.microsoft.com/office/drawing/2014/main" id="{B109D2BB-3DC5-45B1-8B7F-5CE568B810DC}"/>
            </a:ext>
          </a:extLst>
        </xdr:cNvPr>
        <xdr:cNvSpPr txBox="1"/>
      </xdr:nvSpPr>
      <xdr:spPr>
        <a:xfrm>
          <a:off x="6062685" y="651074"/>
          <a:ext cx="1493641"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Kdo toho nejvíc prodal na podzim?</a:t>
          </a:r>
        </a:p>
      </xdr:txBody>
    </xdr:sp>
    <xdr:clientData/>
  </xdr:twoCellAnchor>
  <xdr:twoCellAnchor editAs="absolute">
    <xdr:from>
      <xdr:col>5</xdr:col>
      <xdr:colOff>1149285</xdr:colOff>
      <xdr:row>3</xdr:row>
      <xdr:rowOff>28086</xdr:rowOff>
    </xdr:from>
    <xdr:to>
      <xdr:col>6</xdr:col>
      <xdr:colOff>358964</xdr:colOff>
      <xdr:row>5</xdr:row>
      <xdr:rowOff>21990</xdr:rowOff>
    </xdr:to>
    <xdr:sp macro="" textlink="" fLocksText="0">
      <xdr:nvSpPr>
        <xdr:cNvPr id="14" name="obrazec_PraktickéCvičení4" descr="Krok 4">
          <a:extLst>
            <a:ext uri="{FF2B5EF4-FFF2-40B4-BE49-F238E27FC236}">
              <a16:creationId xmlns:a16="http://schemas.microsoft.com/office/drawing/2014/main" id="{B2513FDA-A809-4930-875A-18AE4B4CF612}"/>
            </a:ext>
          </a:extLst>
        </xdr:cNvPr>
        <xdr:cNvSpPr/>
      </xdr:nvSpPr>
      <xdr:spPr>
        <a:xfrm>
          <a:off x="5708585" y="59958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0</xdr:colOff>
      <xdr:row>29</xdr:row>
      <xdr:rowOff>114300</xdr:rowOff>
    </xdr:from>
    <xdr:to>
      <xdr:col>8</xdr:col>
      <xdr:colOff>110743</xdr:colOff>
      <xdr:row>33</xdr:row>
      <xdr:rowOff>19812</xdr:rowOff>
    </xdr:to>
    <xdr:sp macro="" textlink="" fLocksText="0">
      <xdr:nvSpPr>
        <xdr:cNvPr id="19" name="txt_PraktickéCvičeníZápatí">
          <a:extLst>
            <a:ext uri="{FF2B5EF4-FFF2-40B4-BE49-F238E27FC236}">
              <a16:creationId xmlns:a16="http://schemas.microsoft.com/office/drawing/2014/main" id="{C3E4D879-E1FC-43A8-AA7F-0ED3F35B9E4E}"/>
            </a:ext>
          </a:extLst>
        </xdr:cNvPr>
        <xdr:cNvSpPr txBox="1"/>
      </xdr:nvSpPr>
      <xdr:spPr>
        <a:xfrm>
          <a:off x="0" y="5715000"/>
          <a:ext cx="776249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142875</xdr:colOff>
      <xdr:row>30</xdr:row>
      <xdr:rowOff>79248</xdr:rowOff>
    </xdr:from>
    <xdr:to>
      <xdr:col>7</xdr:col>
      <xdr:colOff>1349883</xdr:colOff>
      <xdr:row>32</xdr:row>
      <xdr:rowOff>54864</xdr:rowOff>
    </xdr:to>
    <xdr:sp macro="" textlink="" fLocksText="0">
      <xdr:nvSpPr>
        <xdr:cNvPr id="21"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9128025C-F5EF-4C4F-AA3F-82C05E585C0F}"/>
            </a:ext>
          </a:extLst>
        </xdr:cNvPr>
        <xdr:cNvSpPr/>
      </xdr:nvSpPr>
      <xdr:spPr>
        <a:xfrm>
          <a:off x="628015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304800</xdr:colOff>
      <xdr:row>30</xdr:row>
      <xdr:rowOff>79248</xdr:rowOff>
    </xdr:from>
    <xdr:to>
      <xdr:col>1</xdr:col>
      <xdr:colOff>902208</xdr:colOff>
      <xdr:row>32</xdr:row>
      <xdr:rowOff>54864</xdr:rowOff>
    </xdr:to>
    <xdr:sp macro="" textlink="" fLocksText="0">
      <xdr:nvSpPr>
        <xdr:cNvPr id="22"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038A736A-34F9-4DB1-9584-66D289361AE2}"/>
            </a:ext>
          </a:extLst>
        </xdr:cNvPr>
        <xdr:cNvSpPr/>
      </xdr:nvSpPr>
      <xdr:spPr>
        <a:xfrm flipH="1">
          <a:off x="3048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2220.xml><?xml version="1.0" encoding="utf-8"?>
<xdr:wsDr xmlns:xdr="http://schemas.openxmlformats.org/drawingml/2006/spreadsheetDrawing" xmlns:a="http://schemas.openxmlformats.org/drawingml/2006/main">
  <xdr:twoCellAnchor editAs="absolute">
    <xdr:from>
      <xdr:col>0</xdr:col>
      <xdr:colOff>0</xdr:colOff>
      <xdr:row>31</xdr:row>
      <xdr:rowOff>9513</xdr:rowOff>
    </xdr:from>
    <xdr:to>
      <xdr:col>10</xdr:col>
      <xdr:colOff>486156</xdr:colOff>
      <xdr:row>34</xdr:row>
      <xdr:rowOff>86475</xdr:rowOff>
    </xdr:to>
    <xdr:sp macro="" textlink="" fLocksText="0">
      <xdr:nvSpPr>
        <xdr:cNvPr id="3" name="txt_PraktickéCvičeníZápatí">
          <a:extLst>
            <a:ext uri="{FF2B5EF4-FFF2-40B4-BE49-F238E27FC236}">
              <a16:creationId xmlns:a16="http://schemas.microsoft.com/office/drawing/2014/main" id="{5F7EDA0D-82B1-4E0A-9DF8-49F029764275}"/>
            </a:ext>
          </a:extLst>
        </xdr:cNvPr>
        <xdr:cNvSpPr txBox="1"/>
      </xdr:nvSpPr>
      <xdr:spPr>
        <a:xfrm>
          <a:off x="0" y="5915013"/>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1202784</xdr:colOff>
      <xdr:row>10</xdr:row>
      <xdr:rowOff>45615</xdr:rowOff>
    </xdr:to>
    <xdr:sp macro="" textlink="" fLocksText="0">
      <xdr:nvSpPr>
        <xdr:cNvPr id="5" name="txt_PraktickéCvičení1" descr="Klikněte kamkoliv do kontingenční tabulky níže s názvem Součet z Prodané jednotky.">
          <a:extLst>
            <a:ext uri="{FF2B5EF4-FFF2-40B4-BE49-F238E27FC236}">
              <a16:creationId xmlns:a16="http://schemas.microsoft.com/office/drawing/2014/main" id="{043E0E68-AF8E-4D07-9788-8F11AA0679CE}"/>
            </a:ext>
          </a:extLst>
        </xdr:cNvPr>
        <xdr:cNvSpPr txBox="1"/>
      </xdr:nvSpPr>
      <xdr:spPr>
        <a:xfrm>
          <a:off x="471004" y="588540"/>
          <a:ext cx="13413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Klikněte kamkoliv do kontingenční tabulky níže s názvem </a:t>
          </a:r>
          <a:r>
            <a:rPr lang="cs"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Součet z prodané jednotky</a:t>
          </a: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1597111</xdr:colOff>
      <xdr:row>3</xdr:row>
      <xdr:rowOff>7514</xdr:rowOff>
    </xdr:from>
    <xdr:to>
      <xdr:col>3</xdr:col>
      <xdr:colOff>295275</xdr:colOff>
      <xdr:row>11</xdr:row>
      <xdr:rowOff>133349</xdr:rowOff>
    </xdr:to>
    <xdr:sp macro="" textlink="" fLocksText="0">
      <xdr:nvSpPr>
        <xdr:cNvPr id="6" name="txt_PraktickéCvičení2" descr="Zobrazil se napravo seznam polí kontingenční tabulky? Výborně! (Pokud ho nevidíte, klikněte pravým tlačítkem myši na kontingenční tabulku a potom zvolte Zobrazit seznam polí.)">
          <a:extLst>
            <a:ext uri="{FF2B5EF4-FFF2-40B4-BE49-F238E27FC236}">
              <a16:creationId xmlns:a16="http://schemas.microsoft.com/office/drawing/2014/main" id="{8399D3E0-A4FA-4AA2-8EBC-C75CB73A4ABA}"/>
            </a:ext>
          </a:extLst>
        </xdr:cNvPr>
        <xdr:cNvSpPr txBox="1"/>
      </xdr:nvSpPr>
      <xdr:spPr>
        <a:xfrm>
          <a:off x="2206711" y="579014"/>
          <a:ext cx="1460414" cy="164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chemeClr val="dk1"/>
              </a:solidFill>
              <a:effectLst/>
              <a:latin typeface="Segoe UI" panose="020B0502040204020203" pitchFamily="34" charset="0"/>
              <a:ea typeface="+mn-ea"/>
              <a:cs typeface="Segoe UI" panose="020B0502040204020203" pitchFamily="34" charset="0"/>
            </a:rPr>
            <a:t>Pole</a:t>
          </a:r>
          <a:r>
            <a:rPr lang="cs" sz="1000" b="0" i="0" kern="1200" baseline="0">
              <a:solidFill>
                <a:schemeClr val="dk1"/>
              </a:solidFill>
              <a:effectLst/>
              <a:latin typeface="Segoe UI" panose="020B0502040204020203" pitchFamily="34" charset="0"/>
              <a:ea typeface="+mn-ea"/>
              <a:cs typeface="Segoe UI" panose="020B0502040204020203" pitchFamily="34" charset="0"/>
            </a:rPr>
            <a:t> kontingenční tabulky? Dobře! (Pokud ne,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cs" sz="1000" b="0" i="0" kern="1200" baseline="0">
              <a:solidFill>
                <a:schemeClr val="dk1"/>
              </a:solidFill>
              <a:effectLst/>
              <a:latin typeface="Segoe UI" panose="020B0502040204020203" pitchFamily="34" charset="0"/>
              <a:ea typeface="+mn-ea"/>
              <a:cs typeface="Segoe UI" panose="020B0502040204020203" pitchFamily="34" charset="0"/>
            </a:rPr>
            <a:t>klikněte na kontingenční tabulku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144335</xdr:colOff>
      <xdr:row>3</xdr:row>
      <xdr:rowOff>7514</xdr:rowOff>
    </xdr:from>
    <xdr:to>
      <xdr:col>6</xdr:col>
      <xdr:colOff>323665</xdr:colOff>
      <xdr:row>10</xdr:row>
      <xdr:rowOff>152399</xdr:rowOff>
    </xdr:to>
    <xdr:sp macro="" textlink="" fLocksText="0">
      <xdr:nvSpPr>
        <xdr:cNvPr id="7" name="txt_PraktickéCvičení3" descr="Teď přetáhněte pole na příslušná místa tak, abyste vytvořili svislou kontingenční tabulku obsahující sezóny nalevo a prodejce odsazené pod sezónami.">
          <a:extLst>
            <a:ext uri="{FF2B5EF4-FFF2-40B4-BE49-F238E27FC236}">
              <a16:creationId xmlns:a16="http://schemas.microsoft.com/office/drawing/2014/main" id="{FD191D4B-919F-47B1-B784-E719132CE45F}"/>
            </a:ext>
          </a:extLst>
        </xdr:cNvPr>
        <xdr:cNvSpPr txBox="1"/>
      </xdr:nvSpPr>
      <xdr:spPr>
        <a:xfrm>
          <a:off x="4021010" y="579014"/>
          <a:ext cx="1341380" cy="1478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Teď přetáhněte pole na příslušná místa tak, abyste vytvořili svislou kontingenční tabulku obsahující </a:t>
          </a:r>
          <a:r>
            <a:rPr lang="cs-CZ"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Sezóna</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nalevo a </a:t>
          </a:r>
          <a:r>
            <a:rPr lang="c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Prodejce</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odsazené pod </a:t>
          </a:r>
          <a:r>
            <a:rPr lang="cs-CZ"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sezóna</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8" name="obrazec_PraktickéCvičení1" descr="Krok 1">
          <a:extLst>
            <a:ext uri="{FF2B5EF4-FFF2-40B4-BE49-F238E27FC236}">
              <a16:creationId xmlns:a16="http://schemas.microsoft.com/office/drawing/2014/main"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1258951</xdr:colOff>
      <xdr:row>3</xdr:row>
      <xdr:rowOff>7515</xdr:rowOff>
    </xdr:from>
    <xdr:to>
      <xdr:col>1</xdr:col>
      <xdr:colOff>1625595</xdr:colOff>
      <xdr:row>5</xdr:row>
      <xdr:rowOff>1419</xdr:rowOff>
    </xdr:to>
    <xdr:sp macro="" textlink="" fLocksText="0">
      <xdr:nvSpPr>
        <xdr:cNvPr id="9" name="obrazec_PraktickéCvičení2" descr="Krok 2">
          <a:extLst>
            <a:ext uri="{FF2B5EF4-FFF2-40B4-BE49-F238E27FC236}">
              <a16:creationId xmlns:a16="http://schemas.microsoft.com/office/drawing/2014/main" id="{4DE757FB-947C-4ADC-9EAB-6B0221411ADF}"/>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290843</xdr:colOff>
      <xdr:row>3</xdr:row>
      <xdr:rowOff>7515</xdr:rowOff>
    </xdr:from>
    <xdr:to>
      <xdr:col>4</xdr:col>
      <xdr:colOff>152662</xdr:colOff>
      <xdr:row>5</xdr:row>
      <xdr:rowOff>1419</xdr:rowOff>
    </xdr:to>
    <xdr:sp macro="" textlink="" fLocksText="0">
      <xdr:nvSpPr>
        <xdr:cNvPr id="10" name="obrazec_PraktickéCvičení3" descr="Krok 3">
          <a:extLst>
            <a:ext uri="{FF2B5EF4-FFF2-40B4-BE49-F238E27FC236}">
              <a16:creationId xmlns:a16="http://schemas.microsoft.com/office/drawing/2014/main" id="{1D4611B9-66E6-4BC6-AEAC-BDCA64064FFB}"/>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486156</xdr:colOff>
      <xdr:row>2</xdr:row>
      <xdr:rowOff>11811</xdr:rowOff>
    </xdr:to>
    <xdr:sp macro="" textlink="" fLocksText="0">
      <xdr:nvSpPr>
        <xdr:cNvPr id="11" name="txt_PraktickéCvičeníZáhlaví" descr="Praktické cvičení">
          <a:extLst>
            <a:ext uri="{FF2B5EF4-FFF2-40B4-BE49-F238E27FC236}">
              <a16:creationId xmlns:a16="http://schemas.microsoft.com/office/drawing/2014/main" id="{E4A16B89-573C-4A48-91E8-C37EAF1853C3}"/>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179550</xdr:colOff>
      <xdr:row>31</xdr:row>
      <xdr:rowOff>164961</xdr:rowOff>
    </xdr:from>
    <xdr:to>
      <xdr:col>10</xdr:col>
      <xdr:colOff>188389</xdr:colOff>
      <xdr:row>33</xdr:row>
      <xdr:rowOff>121527</xdr:rowOff>
    </xdr:to>
    <xdr:sp macro="" textlink="" fLocksText="0">
      <xdr:nvSpPr>
        <xdr:cNvPr id="12"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0DE9F906-54EB-4A5F-B194-71D7C521AD9E}"/>
            </a:ext>
          </a:extLst>
        </xdr:cNvPr>
        <xdr:cNvSpPr/>
      </xdr:nvSpPr>
      <xdr:spPr>
        <a:xfrm>
          <a:off x="6285075" y="6070461"/>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298084</xdr:colOff>
      <xdr:row>31</xdr:row>
      <xdr:rowOff>164961</xdr:rowOff>
    </xdr:from>
    <xdr:to>
      <xdr:col>1</xdr:col>
      <xdr:colOff>868898</xdr:colOff>
      <xdr:row>33</xdr:row>
      <xdr:rowOff>121527</xdr:rowOff>
    </xdr:to>
    <xdr:sp macro="" textlink="" fLocksText="0">
      <xdr:nvSpPr>
        <xdr:cNvPr id="13"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2314.xml><?xml version="1.0" encoding="utf-8"?>
<xdr:wsDr xmlns:xdr="http://schemas.openxmlformats.org/drawingml/2006/spreadsheetDrawing" xmlns:a="http://schemas.openxmlformats.org/drawingml/2006/main">
  <xdr:twoCellAnchor editAs="absolute">
    <xdr:from>
      <xdr:col>0</xdr:col>
      <xdr:colOff>0</xdr:colOff>
      <xdr:row>30</xdr:row>
      <xdr:rowOff>19042</xdr:rowOff>
    </xdr:from>
    <xdr:to>
      <xdr:col>10</xdr:col>
      <xdr:colOff>476631</xdr:colOff>
      <xdr:row>33</xdr:row>
      <xdr:rowOff>96004</xdr:rowOff>
    </xdr:to>
    <xdr:sp macro="" textlink="" fLocksText="0">
      <xdr:nvSpPr>
        <xdr:cNvPr id="2" name="txt_PraktickéCvičeníZápatí">
          <a:extLst>
            <a:ext uri="{FF2B5EF4-FFF2-40B4-BE49-F238E27FC236}">
              <a16:creationId xmlns:a16="http://schemas.microsoft.com/office/drawing/2014/main" id="{380A769E-8D0B-4008-A891-55732409F967}"/>
            </a:ext>
          </a:extLst>
        </xdr:cNvPr>
        <xdr:cNvSpPr txBox="1"/>
      </xdr:nvSpPr>
      <xdr:spPr>
        <a:xfrm>
          <a:off x="0" y="5734042"/>
          <a:ext cx="7763256"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471004</xdr:colOff>
      <xdr:row>3</xdr:row>
      <xdr:rowOff>7515</xdr:rowOff>
    </xdr:from>
    <xdr:to>
      <xdr:col>1</xdr:col>
      <xdr:colOff>1202784</xdr:colOff>
      <xdr:row>8</xdr:row>
      <xdr:rowOff>66675</xdr:rowOff>
    </xdr:to>
    <xdr:sp macro="" textlink="" fLocksText="0">
      <xdr:nvSpPr>
        <xdr:cNvPr id="4" name="txt_PraktickéCvičení1" descr="Klikněte kamkoliv do kontingenční tabulky níže s názvem Součet z Prodané jednotky.">
          <a:extLst>
            <a:ext uri="{FF2B5EF4-FFF2-40B4-BE49-F238E27FC236}">
              <a16:creationId xmlns:a16="http://schemas.microsoft.com/office/drawing/2014/main" id="{B7E9D7C2-19DB-4BC5-8013-CBFBEAE3EAFD}"/>
            </a:ext>
          </a:extLst>
        </xdr:cNvPr>
        <xdr:cNvSpPr txBox="1"/>
      </xdr:nvSpPr>
      <xdr:spPr>
        <a:xfrm>
          <a:off x="471004" y="588540"/>
          <a:ext cx="1341380"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Klikněte kamkoliv do kontingenční tabulky níže s názvem </a:t>
          </a:r>
          <a:r>
            <a:rPr lang="cs"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Součet z prodané jednotky</a:t>
          </a: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1597110</xdr:colOff>
      <xdr:row>3</xdr:row>
      <xdr:rowOff>7515</xdr:rowOff>
    </xdr:from>
    <xdr:to>
      <xdr:col>3</xdr:col>
      <xdr:colOff>400050</xdr:colOff>
      <xdr:row>10</xdr:row>
      <xdr:rowOff>180975</xdr:rowOff>
    </xdr:to>
    <xdr:sp macro="" textlink="" fLocksText="0">
      <xdr:nvSpPr>
        <xdr:cNvPr id="5" name="txt_PraktickéCvičení2" descr="Zobrazil se napravo seznam polí kontingenční tabulky? Výborně! (Pokud ho nevidíte, klikněte pravým tlačítkem myši na kontingenční tabulku a potom zvolte Zobrazit seznam polí.)">
          <a:extLst>
            <a:ext uri="{FF2B5EF4-FFF2-40B4-BE49-F238E27FC236}">
              <a16:creationId xmlns:a16="http://schemas.microsoft.com/office/drawing/2014/main" id="{13A46DB7-2AF9-4957-B2BA-4307112C8960}"/>
            </a:ext>
          </a:extLst>
        </xdr:cNvPr>
        <xdr:cNvSpPr txBox="1"/>
      </xdr:nvSpPr>
      <xdr:spPr>
        <a:xfrm>
          <a:off x="2206710" y="579015"/>
          <a:ext cx="1565190" cy="150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chemeClr val="dk1"/>
              </a:solidFill>
              <a:effectLst/>
              <a:latin typeface="Segoe UI" panose="020B0502040204020203" pitchFamily="34" charset="0"/>
              <a:ea typeface="+mn-ea"/>
              <a:cs typeface="Segoe UI" panose="020B0502040204020203" pitchFamily="34" charset="0"/>
            </a:rPr>
            <a:t>Pole</a:t>
          </a:r>
          <a:r>
            <a:rPr lang="cs" sz="1000" b="0" i="0" kern="1200" baseline="0">
              <a:solidFill>
                <a:schemeClr val="dk1"/>
              </a:solidFill>
              <a:effectLst/>
              <a:latin typeface="Segoe UI" panose="020B0502040204020203" pitchFamily="34" charset="0"/>
              <a:ea typeface="+mn-ea"/>
              <a:cs typeface="Segoe UI" panose="020B0502040204020203" pitchFamily="34" charset="0"/>
            </a:rPr>
            <a:t> kontingenční tabulky? Dobře! (Pokud ne,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cs" sz="1000" b="0" i="0" kern="1200" baseline="0">
              <a:solidFill>
                <a:schemeClr val="dk1"/>
              </a:solidFill>
              <a:effectLst/>
              <a:latin typeface="Segoe UI" panose="020B0502040204020203" pitchFamily="34" charset="0"/>
              <a:ea typeface="+mn-ea"/>
              <a:cs typeface="Segoe UI" panose="020B0502040204020203" pitchFamily="34" charset="0"/>
            </a:rPr>
            <a:t>klikněte na kontingenční tabulku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211010</xdr:colOff>
      <xdr:row>3</xdr:row>
      <xdr:rowOff>7514</xdr:rowOff>
    </xdr:from>
    <xdr:to>
      <xdr:col>6</xdr:col>
      <xdr:colOff>590550</xdr:colOff>
      <xdr:row>11</xdr:row>
      <xdr:rowOff>38099</xdr:rowOff>
    </xdr:to>
    <xdr:sp macro="" textlink="" fLocksText="0">
      <xdr:nvSpPr>
        <xdr:cNvPr id="6" name="txt_PraktickéCvičení3" descr="Teď přetáhněte pole na příslušná místa tak, abyste vytvořili svislou kontingenční tabulku obsahující sezóny nalevo a prodejce odsazené pod sezónami.">
          <a:extLst>
            <a:ext uri="{FF2B5EF4-FFF2-40B4-BE49-F238E27FC236}">
              <a16:creationId xmlns:a16="http://schemas.microsoft.com/office/drawing/2014/main" id="{1EC851DF-E19B-42A9-A5A0-6A47F6540CD4}"/>
            </a:ext>
          </a:extLst>
        </xdr:cNvPr>
        <xdr:cNvSpPr txBox="1"/>
      </xdr:nvSpPr>
      <xdr:spPr>
        <a:xfrm>
          <a:off x="4021010" y="579014"/>
          <a:ext cx="1427290" cy="1554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Teď přetáhněte pole na potřebná místa tak, aby se v kontingenční tabulce zobrazoval každý produkt na vlastním řádku a každá sezóna ve vlastním sloupci.</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7" name="obrazec_PraktickéCvičení1" descr="Krok 1">
          <a:extLst>
            <a:ext uri="{FF2B5EF4-FFF2-40B4-BE49-F238E27FC236}">
              <a16:creationId xmlns:a16="http://schemas.microsoft.com/office/drawing/2014/main"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1258951</xdr:colOff>
      <xdr:row>3</xdr:row>
      <xdr:rowOff>7515</xdr:rowOff>
    </xdr:from>
    <xdr:to>
      <xdr:col>1</xdr:col>
      <xdr:colOff>1625595</xdr:colOff>
      <xdr:row>5</xdr:row>
      <xdr:rowOff>1419</xdr:rowOff>
    </xdr:to>
    <xdr:sp macro="" textlink="" fLocksText="0">
      <xdr:nvSpPr>
        <xdr:cNvPr id="8" name="obrazec_PraktickéCvičení2" descr="Krok 2">
          <a:extLst>
            <a:ext uri="{FF2B5EF4-FFF2-40B4-BE49-F238E27FC236}">
              <a16:creationId xmlns:a16="http://schemas.microsoft.com/office/drawing/2014/main" id="{6C1B4DEF-1844-4000-8EA9-5A35A8E04A65}"/>
            </a:ext>
          </a:extLst>
        </xdr:cNvPr>
        <xdr:cNvSpPr/>
      </xdr:nvSpPr>
      <xdr:spPr>
        <a:xfrm>
          <a:off x="1868551"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290843</xdr:colOff>
      <xdr:row>3</xdr:row>
      <xdr:rowOff>7515</xdr:rowOff>
    </xdr:from>
    <xdr:to>
      <xdr:col>4</xdr:col>
      <xdr:colOff>219337</xdr:colOff>
      <xdr:row>5</xdr:row>
      <xdr:rowOff>1419</xdr:rowOff>
    </xdr:to>
    <xdr:sp macro="" textlink="" fLocksText="0">
      <xdr:nvSpPr>
        <xdr:cNvPr id="9" name="obrazec_PraktickéCvičení3" descr="Krok 3">
          <a:extLst>
            <a:ext uri="{FF2B5EF4-FFF2-40B4-BE49-F238E27FC236}">
              <a16:creationId xmlns:a16="http://schemas.microsoft.com/office/drawing/2014/main" id="{8AB3C5A2-B6E0-42C7-A130-2138F069728F}"/>
            </a:ext>
          </a:extLst>
        </xdr:cNvPr>
        <xdr:cNvSpPr/>
      </xdr:nvSpPr>
      <xdr:spPr>
        <a:xfrm>
          <a:off x="3662693" y="588540"/>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476631</xdr:colOff>
      <xdr:row>2</xdr:row>
      <xdr:rowOff>11811</xdr:rowOff>
    </xdr:to>
    <xdr:sp macro="" textlink="" fLocksText="0">
      <xdr:nvSpPr>
        <xdr:cNvPr id="10" name="txt_PraktickéCvičeníZáhlaví" descr="Praktické cvičení">
          <a:extLst>
            <a:ext uri="{FF2B5EF4-FFF2-40B4-BE49-F238E27FC236}">
              <a16:creationId xmlns:a16="http://schemas.microsoft.com/office/drawing/2014/main" id="{F0F9E4E0-4776-4696-A164-065120A0ABB8}"/>
            </a:ext>
          </a:extLst>
        </xdr:cNvPr>
        <xdr:cNvSpPr txBox="1"/>
      </xdr:nvSpPr>
      <xdr:spPr>
        <a:xfrm>
          <a:off x="0" y="0"/>
          <a:ext cx="7763256"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160500</xdr:colOff>
      <xdr:row>30</xdr:row>
      <xdr:rowOff>184015</xdr:rowOff>
    </xdr:from>
    <xdr:to>
      <xdr:col>10</xdr:col>
      <xdr:colOff>169339</xdr:colOff>
      <xdr:row>32</xdr:row>
      <xdr:rowOff>140581</xdr:rowOff>
    </xdr:to>
    <xdr:sp macro="" textlink="" fLocksText="0">
      <xdr:nvSpPr>
        <xdr:cNvPr id="11"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661E9D1F-9F81-4D48-B413-F247290286D1}"/>
            </a:ext>
          </a:extLst>
        </xdr:cNvPr>
        <xdr:cNvSpPr/>
      </xdr:nvSpPr>
      <xdr:spPr>
        <a:xfrm>
          <a:off x="6275550" y="5899015"/>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298084</xdr:colOff>
      <xdr:row>30</xdr:row>
      <xdr:rowOff>184015</xdr:rowOff>
    </xdr:from>
    <xdr:to>
      <xdr:col>1</xdr:col>
      <xdr:colOff>868898</xdr:colOff>
      <xdr:row>32</xdr:row>
      <xdr:rowOff>140581</xdr:rowOff>
    </xdr:to>
    <xdr:sp macro="" textlink="" fLocksText="0">
      <xdr:nvSpPr>
        <xdr:cNvPr id="12"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24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581406</xdr:colOff>
      <xdr:row>35</xdr:row>
      <xdr:rowOff>148391</xdr:rowOff>
    </xdr:to>
    <xdr:grpSp>
      <xdr:nvGrpSpPr>
        <xdr:cNvPr id="2" name="skupina_PraktickéCvičení">
          <a:extLst>
            <a:ext uri="{FF2B5EF4-FFF2-40B4-BE49-F238E27FC236}">
              <a16:creationId xmlns:a16="http://schemas.microsoft.com/office/drawing/2014/main" id="{5783468C-7C1F-418B-98C1-9D990C00BC51}"/>
            </a:ext>
          </a:extLst>
        </xdr:cNvPr>
        <xdr:cNvGrpSpPr/>
      </xdr:nvGrpSpPr>
      <xdr:grpSpPr>
        <a:xfrm>
          <a:off x="0" y="0"/>
          <a:ext cx="7763256" cy="6815891"/>
          <a:chOff x="0" y="0"/>
          <a:chExt cx="7772770" cy="6826607"/>
        </a:xfrm>
      </xdr:grpSpPr>
      <xdr:sp macro="" textlink="" fLocksText="0">
        <xdr:nvSpPr>
          <xdr:cNvPr id="3" name="txt_PraktickéCvičení1" descr="Klikněte na libovolnou buňku v následující kontingenční tabulce. ">
            <a:extLst>
              <a:ext uri="{FF2B5EF4-FFF2-40B4-BE49-F238E27FC236}">
                <a16:creationId xmlns:a16="http://schemas.microsoft.com/office/drawing/2014/main" id="{7E235552-8E1D-491D-B636-04BE6B749B5E}"/>
              </a:ext>
            </a:extLst>
          </xdr:cNvPr>
          <xdr:cNvSpPr txBox="1"/>
        </xdr:nvSpPr>
        <xdr:spPr>
          <a:xfrm>
            <a:off x="481615" y="588540"/>
            <a:ext cx="145433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Klikněte na libovolnou buňku v následující kontingenční tabulce.  </a:t>
            </a:r>
          </a:p>
        </xdr:txBody>
      </xdr:sp>
      <xdr:sp macro="" textlink="" fLocksText="0">
        <xdr:nvSpPr>
          <xdr:cNvPr id="4" name="txt_PraktickéCvičení2" descr="Zobrazil se napravo seznam polí kontingenční tabulky? Výborně! (Pokud ho nevidíte, klikněte pravým tlačítkem myši na kontingenční tabulku níže a potom zvolte Zobrazit seznam polí.)">
            <a:extLst>
              <a:ext uri="{FF2B5EF4-FFF2-40B4-BE49-F238E27FC236}">
                <a16:creationId xmlns:a16="http://schemas.microsoft.com/office/drawing/2014/main" id="{E3B931F1-5DDF-41D9-9E8E-92FCE9C5EF4A}"/>
              </a:ext>
            </a:extLst>
          </xdr:cNvPr>
          <xdr:cNvSpPr txBox="1"/>
        </xdr:nvSpPr>
        <xdr:spPr>
          <a:xfrm>
            <a:off x="2256427" y="588540"/>
            <a:ext cx="1529632" cy="160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polí kontingenční tabulky? Dobře! (Pokud ne,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cs" sz="1000" b="0" i="0" kern="1200" baseline="0">
                <a:solidFill>
                  <a:schemeClr val="dk1"/>
                </a:solidFill>
                <a:effectLst/>
                <a:latin typeface="Segoe UI" panose="020B0502040204020203" pitchFamily="34" charset="0"/>
                <a:ea typeface="+mn-ea"/>
                <a:cs typeface="Segoe UI" panose="020B0502040204020203" pitchFamily="34" charset="0"/>
              </a:rPr>
              <a:t>klikněte na kontingenční tabulku níže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sp macro="" textlink="" fLocksText="0">
        <xdr:nvSpPr>
          <xdr:cNvPr id="5" name="txt_PraktickéCvičení3" descr="Tato kontingenční tabulka je jednoduše příliš široká. Přetáhněte pole tak, aby se jednotliví prodejci zobrazovali nalevo a pod nimi byly odsazené sezóny.">
            <a:extLst>
              <a:ext uri="{FF2B5EF4-FFF2-40B4-BE49-F238E27FC236}">
                <a16:creationId xmlns:a16="http://schemas.microsoft.com/office/drawing/2014/main" id="{6D22B3C9-7D2C-4D84-8F14-7E9D94142FE8}"/>
              </a:ext>
            </a:extLst>
          </xdr:cNvPr>
          <xdr:cNvSpPr txBox="1"/>
        </xdr:nvSpPr>
        <xdr:spPr>
          <a:xfrm>
            <a:off x="4111601" y="588540"/>
            <a:ext cx="1429206" cy="156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Tato kontingenční tabulka je jednoduše příliš široká. Přetáhněte pole tak, aby se jednotliví prodejci zobrazovali nalevo a pod nimi byly odsazené sezóny.</a:t>
            </a:r>
          </a:p>
        </xdr:txBody>
      </xdr:sp>
      <xdr:sp macro="" textlink="" fLocksText="0">
        <xdr:nvSpPr>
          <xdr:cNvPr id="6" name="obrazec_PraktickéCvičení1" descr="Krok 1">
            <a:extLst>
              <a:ext uri="{FF2B5EF4-FFF2-40B4-BE49-F238E27FC236}">
                <a16:creationId xmlns:a16="http://schemas.microsoft.com/office/drawing/2014/main"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sp macro="" textlink="" fLocksText="0">
        <xdr:nvSpPr>
          <xdr:cNvPr id="7" name="obrazec_PraktickéCvičení2" descr="Krok 2">
            <a:extLst>
              <a:ext uri="{FF2B5EF4-FFF2-40B4-BE49-F238E27FC236}">
                <a16:creationId xmlns:a16="http://schemas.microsoft.com/office/drawing/2014/main" id="{1CFB5BED-793B-4F4A-A413-D91B86F419BD}"/>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sp macro="" textlink="" fLocksText="0">
        <xdr:nvSpPr>
          <xdr:cNvPr id="8" name="obrazec_PraktickéCvičení3" descr="Krok 3">
            <a:extLst>
              <a:ext uri="{FF2B5EF4-FFF2-40B4-BE49-F238E27FC236}">
                <a16:creationId xmlns:a16="http://schemas.microsoft.com/office/drawing/2014/main" id="{3B5A4A94-5EE3-443E-ADF4-5B3C4AF70301}"/>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fLocksText="0">
        <xdr:nvSpPr>
          <xdr:cNvPr id="9" name="txt_PraktickéCvičeníZápatí">
            <a:extLst>
              <a:ext uri="{FF2B5EF4-FFF2-40B4-BE49-F238E27FC236}">
                <a16:creationId xmlns:a16="http://schemas.microsoft.com/office/drawing/2014/main" id="{1D53BF2A-AAF7-4143-A20F-1289B4D85F86}"/>
              </a:ext>
            </a:extLst>
          </xdr:cNvPr>
          <xdr:cNvSpPr txBox="1"/>
        </xdr:nvSpPr>
        <xdr:spPr>
          <a:xfrm>
            <a:off x="0" y="6159095"/>
            <a:ext cx="777277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0" name="txt_PraktickéCvičeníZáhlaví" descr="Praktické cvičení">
            <a:extLst>
              <a:ext uri="{FF2B5EF4-FFF2-40B4-BE49-F238E27FC236}">
                <a16:creationId xmlns:a16="http://schemas.microsoft.com/office/drawing/2014/main" id="{FFC5AE10-C0DD-496B-BA0B-E3794DB76F1F}"/>
              </a:ext>
            </a:extLst>
          </xdr:cNvPr>
          <xdr:cNvSpPr txBox="1"/>
        </xdr:nvSpPr>
        <xdr:spPr>
          <a:xfrm>
            <a:off x="0" y="0"/>
            <a:ext cx="777277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sp macro="" textlink="" fLocksText="0">
        <xdr:nvSpPr>
          <xdr:cNvPr id="12" name="txt_PraktickéCvičení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39FE7EB2-B3C6-43E1-8823-CD2BB8A62CC5}"/>
              </a:ext>
            </a:extLst>
          </xdr:cNvPr>
          <xdr:cNvSpPr/>
        </xdr:nvSpPr>
        <xdr:spPr>
          <a:xfrm>
            <a:off x="62611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fLocksText="0">
        <xdr:nvSpPr>
          <xdr:cNvPr id="13" name="txt_PraktickéCvičení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2783F0F4-6C68-4E81-9AE0-4132242D71ED}"/>
              </a:ext>
            </a:extLst>
          </xdr:cNvPr>
          <xdr:cNvSpPr/>
        </xdr:nvSpPr>
        <xdr:spPr>
          <a:xfrm flipH="1">
            <a:off x="3048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wsDr>
</file>

<file path=xl/drawings/drawing25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1253140</xdr:colOff>
      <xdr:row>8</xdr:row>
      <xdr:rowOff>85725</xdr:rowOff>
    </xdr:to>
    <xdr:sp macro="" textlink="" fLocksText="0">
      <xdr:nvSpPr>
        <xdr:cNvPr id="2" name="txt_PraktickéCvičení1" descr="Klikněte na libovolnou buňku v následující kontingenční tabulce. ">
          <a:extLst>
            <a:ext uri="{FF2B5EF4-FFF2-40B4-BE49-F238E27FC236}">
              <a16:creationId xmlns:a16="http://schemas.microsoft.com/office/drawing/2014/main" id="{9B6B2A48-BA4C-4A6D-81D9-D5A5E37BEF95}"/>
            </a:ext>
          </a:extLst>
        </xdr:cNvPr>
        <xdr:cNvSpPr txBox="1"/>
      </xdr:nvSpPr>
      <xdr:spPr>
        <a:xfrm>
          <a:off x="481615" y="588540"/>
          <a:ext cx="1381125" cy="1021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Klikněte kamkoliv do kontingenční tabulky níže s názvem </a:t>
          </a:r>
          <a:r>
            <a:rPr lang="c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Součet z prodané jednotky</a:t>
          </a: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5351</xdr:colOff>
      <xdr:row>3</xdr:row>
      <xdr:rowOff>17040</xdr:rowOff>
    </xdr:from>
    <xdr:to>
      <xdr:col>4</xdr:col>
      <xdr:colOff>133350</xdr:colOff>
      <xdr:row>11</xdr:row>
      <xdr:rowOff>152400</xdr:rowOff>
    </xdr:to>
    <xdr:sp macro="" textlink="" fLocksText="0">
      <xdr:nvSpPr>
        <xdr:cNvPr id="3" name="txt_PraktickéCvičení2" descr="Zobrazil se napravo seznam polí kontingenční tabulky? Výborně! (Pokud ho nevidíte, klikněte pravým tlačítkem myši na kontingenční tabulku níže a potom zvolte Zobrazit seznam polí.)">
          <a:extLst>
            <a:ext uri="{FF2B5EF4-FFF2-40B4-BE49-F238E27FC236}">
              <a16:creationId xmlns:a16="http://schemas.microsoft.com/office/drawing/2014/main" id="{BDB16721-3E4E-4D13-935C-937AF0B92AF6}"/>
            </a:ext>
          </a:extLst>
        </xdr:cNvPr>
        <xdr:cNvSpPr txBox="1"/>
      </xdr:nvSpPr>
      <xdr:spPr>
        <a:xfrm>
          <a:off x="2265951" y="588540"/>
          <a:ext cx="1563099" cy="165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cs" sz="1000" b="0" i="0" kern="1200" baseline="0">
              <a:solidFill>
                <a:schemeClr val="dk1"/>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chemeClr val="dk1"/>
              </a:solidFill>
              <a:effectLst/>
              <a:latin typeface="Segoe UI" panose="020B0502040204020203" pitchFamily="34" charset="0"/>
              <a:ea typeface="+mn-ea"/>
              <a:cs typeface="Segoe UI" panose="020B0502040204020203" pitchFamily="34" charset="0"/>
            </a:rPr>
            <a:t>Pole</a:t>
          </a:r>
          <a:r>
            <a:rPr lang="cs" sz="1000" b="0" i="0" kern="1200" baseline="0">
              <a:solidFill>
                <a:schemeClr val="dk1"/>
              </a:solidFill>
              <a:effectLst/>
              <a:latin typeface="Segoe UI" panose="020B0502040204020203" pitchFamily="34" charset="0"/>
              <a:ea typeface="+mn-ea"/>
              <a:cs typeface="Segoe UI" panose="020B0502040204020203" pitchFamily="34" charset="0"/>
            </a:rPr>
            <a:t> kontingenční tabulky? Dobře! (Pokud ne, </a:t>
          </a:r>
          <a:br>
            <a:rPr lang="en-US" sz="1000" b="0" i="0" kern="1200" baseline="0">
              <a:solidFill>
                <a:schemeClr val="dk1"/>
              </a:solidFill>
              <a:effectLst/>
              <a:latin typeface="Segoe UI" panose="020B0502040204020203" pitchFamily="34" charset="0"/>
              <a:ea typeface="+mn-ea"/>
              <a:cs typeface="Segoe UI" panose="020B0502040204020203" pitchFamily="34" charset="0"/>
            </a:rPr>
          </a:br>
          <a:r>
            <a:rPr lang="cs" sz="1000" b="0" i="0" kern="1200" baseline="0">
              <a:solidFill>
                <a:schemeClr val="dk1"/>
              </a:solidFill>
              <a:effectLst/>
              <a:latin typeface="Segoe UI" panose="020B0502040204020203" pitchFamily="34" charset="0"/>
              <a:ea typeface="+mn-ea"/>
              <a:cs typeface="Segoe UI" panose="020B0502040204020203" pitchFamily="34" charset="0"/>
            </a:rPr>
            <a:t>klikněte na kontingenční tabulku níže pravým tlačítkem myši a zvolte </a:t>
          </a:r>
          <a:r>
            <a:rPr lang="cs" sz="1000" b="1" i="0" kern="1200" baseline="0">
              <a:solidFill>
                <a:schemeClr val="dk1"/>
              </a:solidFill>
              <a:effectLst/>
              <a:latin typeface="Segoe UI" panose="020B0502040204020203" pitchFamily="34" charset="0"/>
              <a:ea typeface="+mn-ea"/>
              <a:cs typeface="Segoe UI" panose="020B0502040204020203" pitchFamily="34" charset="0"/>
            </a:rPr>
            <a:t>Zobrazit seznam polí</a:t>
          </a:r>
          <a:r>
            <a:rPr lang="cs"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411138</xdr:colOff>
      <xdr:row>3</xdr:row>
      <xdr:rowOff>17040</xdr:rowOff>
    </xdr:from>
    <xdr:to>
      <xdr:col>6</xdr:col>
      <xdr:colOff>0</xdr:colOff>
      <xdr:row>11</xdr:row>
      <xdr:rowOff>114300</xdr:rowOff>
    </xdr:to>
    <xdr:sp macro="" textlink="" fLocksText="0">
      <xdr:nvSpPr>
        <xdr:cNvPr id="4" name="txt_PraktickéCvičení3" descr="Drag the fields into position so that you can see:&#10;• Each sales rep its own column field.&#10;• Seasons on the left&#10;• Products indented under the seasons.">
          <a:extLst>
            <a:ext uri="{FF2B5EF4-FFF2-40B4-BE49-F238E27FC236}">
              <a16:creationId xmlns:a16="http://schemas.microsoft.com/office/drawing/2014/main" id="{F9302DD2-384C-4B49-A742-0385B25275CE}"/>
            </a:ext>
          </a:extLst>
        </xdr:cNvPr>
        <xdr:cNvSpPr txBox="1"/>
      </xdr:nvSpPr>
      <xdr:spPr>
        <a:xfrm>
          <a:off x="4106838" y="588540"/>
          <a:ext cx="1398612" cy="16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Přetáhněte pole na potřebná místa, abyste zobrazili:
• Jednotlivé prodejce jako vlastní sloupcová pole
• Sezóny nalevo
• Produkty odsazené pod sezónami</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obrazec_PraktickéCvičení1" descr="Krok 1">
          <a:extLst>
            <a:ext uri="{FF2B5EF4-FFF2-40B4-BE49-F238E27FC236}">
              <a16:creationId xmlns:a16="http://schemas.microsoft.com/office/drawing/2014/main"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1310573</xdr:colOff>
      <xdr:row>3</xdr:row>
      <xdr:rowOff>17040</xdr:rowOff>
    </xdr:from>
    <xdr:to>
      <xdr:col>2</xdr:col>
      <xdr:colOff>28127</xdr:colOff>
      <xdr:row>5</xdr:row>
      <xdr:rowOff>10944</xdr:rowOff>
    </xdr:to>
    <xdr:sp macro="" textlink="" fLocksText="0">
      <xdr:nvSpPr>
        <xdr:cNvPr id="6" name="obrazec_PraktickéCvičení2" descr="Krok 2">
          <a:extLst>
            <a:ext uri="{FF2B5EF4-FFF2-40B4-BE49-F238E27FC236}">
              <a16:creationId xmlns:a16="http://schemas.microsoft.com/office/drawing/2014/main" id="{83BB449C-6D9E-461F-94B0-4D1EC60F7F24}"/>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73323</xdr:colOff>
      <xdr:row>3</xdr:row>
      <xdr:rowOff>17040</xdr:rowOff>
    </xdr:from>
    <xdr:to>
      <xdr:col>4</xdr:col>
      <xdr:colOff>447723</xdr:colOff>
      <xdr:row>5</xdr:row>
      <xdr:rowOff>10944</xdr:rowOff>
    </xdr:to>
    <xdr:sp macro="" textlink="" fLocksText="0">
      <xdr:nvSpPr>
        <xdr:cNvPr id="7" name="obrazec_PraktickéCvičení3" descr="Krok 3">
          <a:extLst>
            <a:ext uri="{FF2B5EF4-FFF2-40B4-BE49-F238E27FC236}">
              <a16:creationId xmlns:a16="http://schemas.microsoft.com/office/drawing/2014/main" id="{322BB638-1679-44A6-9713-AEA4ADBBB88A}"/>
            </a:ext>
          </a:extLst>
        </xdr:cNvPr>
        <xdr:cNvSpPr/>
      </xdr:nvSpPr>
      <xdr:spPr>
        <a:xfrm>
          <a:off x="3769023"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7</xdr:col>
      <xdr:colOff>1685543</xdr:colOff>
      <xdr:row>2</xdr:row>
      <xdr:rowOff>21336</xdr:rowOff>
    </xdr:to>
    <xdr:sp macro="" textlink="" fLocksText="0">
      <xdr:nvSpPr>
        <xdr:cNvPr id="8" name="txt_PraktickéCvičeníZáhlaví" descr="Praktické cvičení">
          <a:extLst>
            <a:ext uri="{FF2B5EF4-FFF2-40B4-BE49-F238E27FC236}">
              <a16:creationId xmlns:a16="http://schemas.microsoft.com/office/drawing/2014/main" id="{A52E07C1-0AE0-45B0-8800-0A38F1680D39}"/>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490150</xdr:colOff>
      <xdr:row>3</xdr:row>
      <xdr:rowOff>17040</xdr:rowOff>
    </xdr:from>
    <xdr:to>
      <xdr:col>7</xdr:col>
      <xdr:colOff>1242624</xdr:colOff>
      <xdr:row>6</xdr:row>
      <xdr:rowOff>85725</xdr:rowOff>
    </xdr:to>
    <xdr:sp macro="" textlink="" fLocksText="0">
      <xdr:nvSpPr>
        <xdr:cNvPr id="9" name="txt_PraktickéCvičení4" descr="Kolik grapefruitů prodal David v zimě?">
          <a:extLst>
            <a:ext uri="{FF2B5EF4-FFF2-40B4-BE49-F238E27FC236}">
              <a16:creationId xmlns:a16="http://schemas.microsoft.com/office/drawing/2014/main" id="{FCBDED11-EA97-4523-9393-AA448E4CFE99}"/>
            </a:ext>
          </a:extLst>
        </xdr:cNvPr>
        <xdr:cNvSpPr txBox="1"/>
      </xdr:nvSpPr>
      <xdr:spPr>
        <a:xfrm>
          <a:off x="5971787" y="588540"/>
          <a:ext cx="1371600" cy="64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Kolik grapefruitů prodal David v zimě?</a:t>
          </a:r>
        </a:p>
      </xdr:txBody>
    </xdr:sp>
    <xdr:clientData/>
  </xdr:twoCellAnchor>
  <xdr:twoCellAnchor editAs="absolute">
    <xdr:from>
      <xdr:col>6</xdr:col>
      <xdr:colOff>126711</xdr:colOff>
      <xdr:row>3</xdr:row>
      <xdr:rowOff>17040</xdr:rowOff>
    </xdr:from>
    <xdr:to>
      <xdr:col>6</xdr:col>
      <xdr:colOff>501111</xdr:colOff>
      <xdr:row>5</xdr:row>
      <xdr:rowOff>10944</xdr:rowOff>
    </xdr:to>
    <xdr:sp macro="" textlink="" fLocksText="0">
      <xdr:nvSpPr>
        <xdr:cNvPr id="10" name="obrazec_PraktickéCvičení4" descr="Krok 4">
          <a:extLst>
            <a:ext uri="{FF2B5EF4-FFF2-40B4-BE49-F238E27FC236}">
              <a16:creationId xmlns:a16="http://schemas.microsoft.com/office/drawing/2014/main" id="{D79E7C31-121E-4FDF-AF13-6154B702278E}"/>
            </a:ext>
          </a:extLst>
        </xdr:cNvPr>
        <xdr:cNvSpPr/>
      </xdr:nvSpPr>
      <xdr:spPr>
        <a:xfrm>
          <a:off x="5632161" y="588540"/>
          <a:ext cx="37440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cs" sz="1600" kern="1200">
              <a:solidFill>
                <a:schemeClr val="lt1"/>
              </a:solidFill>
              <a:latin typeface="Segoe UI Semibold" panose="020B0702040204020203" pitchFamily="34" charset="0"/>
              <a:ea typeface="+mn-ea"/>
              <a:cs typeface="Segoe UI Semibold" panose="020B0702040204020203" pitchFamily="34" charset="0"/>
            </a:rPr>
            <a:t>4</a:t>
          </a:r>
        </a:p>
      </xdr:txBody>
    </xdr:sp>
    <xdr:clientData/>
  </xdr:twoCellAnchor>
  <xdr:twoCellAnchor editAs="absolute">
    <xdr:from>
      <xdr:col>0</xdr:col>
      <xdr:colOff>0</xdr:colOff>
      <xdr:row>37</xdr:row>
      <xdr:rowOff>57150</xdr:rowOff>
    </xdr:from>
    <xdr:to>
      <xdr:col>7</xdr:col>
      <xdr:colOff>1685543</xdr:colOff>
      <xdr:row>40</xdr:row>
      <xdr:rowOff>153162</xdr:rowOff>
    </xdr:to>
    <xdr:sp macro="" textlink="" fLocksText="0">
      <xdr:nvSpPr>
        <xdr:cNvPr id="11" name="txt_PraktickéCvičeníZápatí">
          <a:extLst>
            <a:ext uri="{FF2B5EF4-FFF2-40B4-BE49-F238E27FC236}">
              <a16:creationId xmlns:a16="http://schemas.microsoft.com/office/drawing/2014/main" id="{43BA93A5-AFEA-445D-9799-83EBF2FC1911}"/>
            </a:ext>
          </a:extLst>
        </xdr:cNvPr>
        <xdr:cNvSpPr txBox="1"/>
      </xdr:nvSpPr>
      <xdr:spPr>
        <a:xfrm>
          <a:off x="0" y="71056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207963</xdr:colOff>
      <xdr:row>38</xdr:row>
      <xdr:rowOff>22098</xdr:rowOff>
    </xdr:from>
    <xdr:to>
      <xdr:col>7</xdr:col>
      <xdr:colOff>1414970</xdr:colOff>
      <xdr:row>39</xdr:row>
      <xdr:rowOff>181864</xdr:rowOff>
    </xdr:to>
    <xdr:sp macro="" textlink="" fLocksText="0">
      <xdr:nvSpPr>
        <xdr:cNvPr id="13"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B4217FDD-B8A3-430F-923C-9B4DFF6288E4}"/>
            </a:ext>
          </a:extLst>
        </xdr:cNvPr>
        <xdr:cNvSpPr/>
      </xdr:nvSpPr>
      <xdr:spPr>
        <a:xfrm>
          <a:off x="62611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304800</xdr:colOff>
      <xdr:row>38</xdr:row>
      <xdr:rowOff>22098</xdr:rowOff>
    </xdr:from>
    <xdr:to>
      <xdr:col>1</xdr:col>
      <xdr:colOff>902208</xdr:colOff>
      <xdr:row>39</xdr:row>
      <xdr:rowOff>181864</xdr:rowOff>
    </xdr:to>
    <xdr:sp macro="" textlink="" fLocksText="0">
      <xdr:nvSpPr>
        <xdr:cNvPr id="14"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75818</xdr:colOff>
      <xdr:row>21</xdr:row>
      <xdr:rowOff>63146</xdr:rowOff>
    </xdr:to>
    <xdr:grpSp>
      <xdr:nvGrpSpPr>
        <xdr:cNvPr id="2" name="skupina_Průvodce">
          <a:extLst>
            <a:ext uri="{FF2B5EF4-FFF2-40B4-BE49-F238E27FC236}">
              <a16:creationId xmlns:a16="http://schemas.microsoft.com/office/drawing/2014/main" id="{0CBCAAD8-AC3E-432E-BD29-4DB76654AE20}"/>
            </a:ext>
          </a:extLst>
        </xdr:cNvPr>
        <xdr:cNvGrpSpPr/>
      </xdr:nvGrpSpPr>
      <xdr:grpSpPr>
        <a:xfrm>
          <a:off x="0" y="0"/>
          <a:ext cx="7791068" cy="4063646"/>
          <a:chOff x="0" y="0"/>
          <a:chExt cx="7781543" cy="4287014"/>
        </a:xfrm>
      </xdr:grpSpPr>
      <xdr:sp macro="" textlink="">
        <xdr:nvSpPr>
          <xdr:cNvPr id="3" name="txt_PrůvodceZáhlaví" descr="V prvním kurzu jsme vás seznámili s konceptem kontingenční tabulky. Také jsme vám vysvětlili, jak můžete použít řádkové pole jako podmínku, která rozdělí pole hodnot.">
            <a:extLst>
              <a:ext uri="{FF2B5EF4-FFF2-40B4-BE49-F238E27FC236}">
                <a16:creationId xmlns:a16="http://schemas.microsoft.com/office/drawing/2014/main" id="{185A756E-1A26-4CD6-B712-C790CFE2BC55}"/>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V prvním kurzu jsme vás seznámili s konceptem kontingenční tabulky</a:t>
            </a:r>
            <a:r>
              <a:rPr lang="cs" sz="1400" b="1" kern="1200" baseline="0">
                <a:solidFill>
                  <a:schemeClr val="dk1"/>
                </a:solidFill>
                <a:effectLst/>
                <a:latin typeface="Segoe UI Light" panose="020B0502040204020203" pitchFamily="34" charset="0"/>
                <a:ea typeface="+mn-ea"/>
                <a:cs typeface="Segoe UI Light" panose="020B0502040204020203" pitchFamily="34" charset="0"/>
              </a:rPr>
              <a:t>.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Také jsme vám vysvětlili, jak můžete použít řádkové pole jako podmínku, která rozdělí pole hodnot.   </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005F1675-138F-4865-9273-49994D27F04B}"/>
              </a:ext>
            </a:extLst>
          </xdr:cNvPr>
          <xdr:cNvSpPr txBox="1"/>
        </xdr:nvSpPr>
        <xdr:spPr>
          <a:xfrm>
            <a:off x="0" y="3619500"/>
            <a:ext cx="7781543"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Kliknutím na Další můžete 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B3B405CA-35F3-49D1-99DC-0B651E8D2288}"/>
              </a:ext>
            </a:extLst>
          </xdr:cNvPr>
          <xdr:cNvSpPr/>
        </xdr:nvSpPr>
        <xdr:spPr>
          <a:xfrm>
            <a:off x="62611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Kliknutím na Předchozí můžete přejít zpátky na poslední list">
            <a:hlinkClick xmlns:r="http://schemas.openxmlformats.org/officeDocument/2006/relationships" r:id="rId2" tooltip="Kliknutím sem se můžete vrátit na předchozí list."/>
            <a:extLst>
              <a:ext uri="{FF2B5EF4-FFF2-40B4-BE49-F238E27FC236}">
                <a16:creationId xmlns:a16="http://schemas.microsoft.com/office/drawing/2014/main" id="{3197360C-67E5-48ED-B801-FE89FD94C37A}"/>
              </a:ext>
            </a:extLst>
          </xdr:cNvPr>
          <xdr:cNvSpPr/>
        </xdr:nvSpPr>
        <xdr:spPr>
          <a:xfrm flipH="1">
            <a:off x="3048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5</xdr:col>
      <xdr:colOff>76200</xdr:colOff>
      <xdr:row>7</xdr:row>
      <xdr:rowOff>99060</xdr:rowOff>
    </xdr:from>
    <xdr:to>
      <xdr:col>6</xdr:col>
      <xdr:colOff>573024</xdr:colOff>
      <xdr:row>9</xdr:row>
      <xdr:rowOff>38100</xdr:rowOff>
    </xdr:to>
    <xdr:sp macro="" textlink="">
      <xdr:nvSpPr>
        <xdr:cNvPr id="8" name="Text popisu 23" descr="Tento příklad ukazuje, jak řádkové pole...">
          <a:extLst>
            <a:ext uri="{FF2B5EF4-FFF2-40B4-BE49-F238E27FC236}">
              <a16:creationId xmlns:a16="http://schemas.microsoft.com/office/drawing/2014/main" id="{C7DEB72F-40D0-4C86-85B9-7E4546FEA1AF}"/>
            </a:ext>
          </a:extLst>
        </xdr:cNvPr>
        <xdr:cNvSpPr txBox="1"/>
      </xdr:nvSpPr>
      <xdr:spPr>
        <a:xfrm>
          <a:off x="3333750" y="1432560"/>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Řádkové pole...</a:t>
          </a:r>
        </a:p>
      </xdr:txBody>
    </xdr:sp>
    <xdr:clientData/>
  </xdr:twoCellAnchor>
  <xdr:twoCellAnchor editAs="absolute">
    <xdr:from>
      <xdr:col>8</xdr:col>
      <xdr:colOff>34553</xdr:colOff>
      <xdr:row>14</xdr:row>
      <xdr:rowOff>48566</xdr:rowOff>
    </xdr:from>
    <xdr:to>
      <xdr:col>8</xdr:col>
      <xdr:colOff>950776</xdr:colOff>
      <xdr:row>15</xdr:row>
      <xdr:rowOff>119584</xdr:rowOff>
    </xdr:to>
    <xdr:sp macro="" textlink="">
      <xdr:nvSpPr>
        <xdr:cNvPr id="9" name="obrazec_SloženáZávorkaDole">
          <a:extLst>
            <a:ext uri="{FF2B5EF4-FFF2-40B4-BE49-F238E27FC236}">
              <a16:creationId xmlns:a16="http://schemas.microsoft.com/office/drawing/2014/main" id="{92B8F965-071F-42FF-AA9B-5303C40BF326}"/>
            </a:ext>
          </a:extLst>
        </xdr:cNvPr>
        <xdr:cNvSpPr/>
      </xdr:nvSpPr>
      <xdr:spPr>
        <a:xfrm rot="5400000" flipH="1" flipV="1">
          <a:off x="5905456" y="2388213"/>
          <a:ext cx="261518" cy="916223"/>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Calibri" panose="020F0502020204030204" pitchFamily="34" charset="0"/>
            <a:ea typeface="+mn-ea"/>
            <a:cs typeface="+mn-cs"/>
          </a:endParaRPr>
        </a:p>
      </xdr:txBody>
    </xdr:sp>
    <xdr:clientData/>
  </xdr:twoCellAnchor>
  <xdr:twoCellAnchor editAs="absolute">
    <xdr:from>
      <xdr:col>7</xdr:col>
      <xdr:colOff>463772</xdr:colOff>
      <xdr:row>14</xdr:row>
      <xdr:rowOff>173355</xdr:rowOff>
    </xdr:from>
    <xdr:to>
      <xdr:col>9</xdr:col>
      <xdr:colOff>481108</xdr:colOff>
      <xdr:row>17</xdr:row>
      <xdr:rowOff>49911</xdr:rowOff>
    </xdr:to>
    <xdr:sp macro="" textlink="">
      <xdr:nvSpPr>
        <xdr:cNvPr id="10" name="Text popisu 24" descr="...rozděluje pole hodnot.">
          <a:extLst>
            <a:ext uri="{FF2B5EF4-FFF2-40B4-BE49-F238E27FC236}">
              <a16:creationId xmlns:a16="http://schemas.microsoft.com/office/drawing/2014/main" id="{B4436690-B71C-4641-8920-34AF6EF7741D}"/>
            </a:ext>
          </a:extLst>
        </xdr:cNvPr>
        <xdr:cNvSpPr txBox="1"/>
      </xdr:nvSpPr>
      <xdr:spPr>
        <a:xfrm>
          <a:off x="5045297" y="2840355"/>
          <a:ext cx="1950911" cy="448056"/>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...rozděluje pole hodnot.</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5</xdr:col>
      <xdr:colOff>602721</xdr:colOff>
      <xdr:row>5</xdr:row>
      <xdr:rowOff>79156</xdr:rowOff>
    </xdr:from>
    <xdr:to>
      <xdr:col>6</xdr:col>
      <xdr:colOff>683188</xdr:colOff>
      <xdr:row>9</xdr:row>
      <xdr:rowOff>102202</xdr:rowOff>
    </xdr:to>
    <xdr:sp macro="" textlink="">
      <xdr:nvSpPr>
        <xdr:cNvPr id="11" name="obrazec_ŠipkaZakřivená">
          <a:extLst>
            <a:ext uri="{FF2B5EF4-FFF2-40B4-BE49-F238E27FC236}">
              <a16:creationId xmlns:a16="http://schemas.microsoft.com/office/drawing/2014/main" id="{5FD1F551-2AA0-42BD-8FF5-F486B07FB2A4}"/>
            </a:ext>
          </a:extLst>
        </xdr:cNvPr>
        <xdr:cNvSpPr/>
      </xdr:nvSpPr>
      <xdr:spPr>
        <a:xfrm rot="13532850">
          <a:off x="3812782" y="1079145"/>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7</xdr:col>
      <xdr:colOff>23163</xdr:colOff>
      <xdr:row>5</xdr:row>
      <xdr:rowOff>17145</xdr:rowOff>
    </xdr:from>
    <xdr:to>
      <xdr:col>9</xdr:col>
      <xdr:colOff>6237</xdr:colOff>
      <xdr:row>8</xdr:row>
      <xdr:rowOff>73920</xdr:rowOff>
    </xdr:to>
    <xdr:grpSp>
      <xdr:nvGrpSpPr>
        <xdr:cNvPr id="12" name="Skupina 11">
          <a:extLst>
            <a:ext uri="{FF2B5EF4-FFF2-40B4-BE49-F238E27FC236}">
              <a16:creationId xmlns:a16="http://schemas.microsoft.com/office/drawing/2014/main" id="{FBC05569-3D38-4A31-9736-B326F32A6F91}"/>
            </a:ext>
          </a:extLst>
        </xdr:cNvPr>
        <xdr:cNvGrpSpPr/>
      </xdr:nvGrpSpPr>
      <xdr:grpSpPr>
        <a:xfrm>
          <a:off x="4604688" y="969645"/>
          <a:ext cx="1916649" cy="628275"/>
          <a:chOff x="4409059" y="1007745"/>
          <a:chExt cx="1584007" cy="647324"/>
        </a:xfrm>
      </xdr:grpSpPr>
      <xdr:sp macro="" textlink="">
        <xdr:nvSpPr>
          <xdr:cNvPr id="13" name="Text popisu 2" descr="Tato jednoduchá kontingenční tabulka nabízí souhrn dat k polím Kupující a Součet z Částka">
            <a:extLst>
              <a:ext uri="{FF2B5EF4-FFF2-40B4-BE49-F238E27FC236}">
                <a16:creationId xmlns:a16="http://schemas.microsoft.com/office/drawing/2014/main" id="{4F89901B-E2A4-432F-A906-7DAD21017051}"/>
              </a:ext>
            </a:extLst>
          </xdr:cNvPr>
          <xdr:cNvSpPr txBox="1">
            <a:spLocks noChangeArrowheads="1"/>
          </xdr:cNvSpPr>
        </xdr:nvSpPr>
        <xdr:spPr bwMode="auto">
          <a:xfrm>
            <a:off x="4484863" y="1007745"/>
            <a:ext cx="1432647" cy="27431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Kontingenční tabulka</a:t>
            </a:r>
          </a:p>
        </xdr:txBody>
      </xdr:sp>
      <xdr:sp macro="" textlink="">
        <xdr:nvSpPr>
          <xdr:cNvPr id="14" name="Složená závorka 2">
            <a:extLst>
              <a:ext uri="{FF2B5EF4-FFF2-40B4-BE49-F238E27FC236}">
                <a16:creationId xmlns:a16="http://schemas.microsoft.com/office/drawing/2014/main" id="{8AB9F8C4-EDB2-4327-8FFC-6FE50E98A2E6}"/>
              </a:ext>
            </a:extLst>
          </xdr:cNvPr>
          <xdr:cNvSpPr/>
        </xdr:nvSpPr>
        <xdr:spPr>
          <a:xfrm rot="5400000">
            <a:off x="5086762" y="748765"/>
            <a:ext cx="228601" cy="158400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sz="1100">
              <a:latin typeface="Calibri" panose="020F0502020204030204" pitchFamily="34" charset="0"/>
            </a:endParaRPr>
          </a:p>
        </xdr:txBody>
      </xdr:sp>
    </xdr:grpSp>
    <xdr:clientData/>
  </xdr:twoCellAnchor>
</xdr:wsDr>
</file>

<file path=xl/drawings/drawing263.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5</xdr:col>
      <xdr:colOff>546865</xdr:colOff>
      <xdr:row>13</xdr:row>
      <xdr:rowOff>87047</xdr:rowOff>
    </xdr:to>
    <xdr:cxnSp macro="">
      <xdr:nvCxnSpPr>
        <xdr:cNvPr id="2" name="Přímá spojnice 1">
          <a:extLst>
            <a:ext uri="{FF2B5EF4-FFF2-40B4-BE49-F238E27FC236}">
              <a16:creationId xmlns:a16="http://schemas.microsoft.com/office/drawing/2014/main" id="{83FC1E8B-BEDA-4C45-80B4-CA6FAEBB71A2}"/>
            </a:ext>
          </a:extLst>
        </xdr:cNvPr>
        <xdr:cNvCxnSpPr/>
      </xdr:nvCxnSpPr>
      <xdr:spPr>
        <a:xfrm>
          <a:off x="792715" y="2617522"/>
          <a:ext cx="84600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6</xdr:col>
      <xdr:colOff>9526</xdr:colOff>
      <xdr:row>30</xdr:row>
      <xdr:rowOff>0</xdr:rowOff>
    </xdr:to>
    <xdr:sp macro="" textlink="">
      <xdr:nvSpPr>
        <xdr:cNvPr id="3" name="Obdélník 2">
          <a:extLst>
            <a:ext uri="{FF2B5EF4-FFF2-40B4-BE49-F238E27FC236}">
              <a16:creationId xmlns:a16="http://schemas.microsoft.com/office/drawing/2014/main" id="{DA945815-357E-4462-8D0B-45A4CEB8ACE8}"/>
            </a:ext>
          </a:extLst>
        </xdr:cNvPr>
        <xdr:cNvSpPr/>
      </xdr:nvSpPr>
      <xdr:spPr>
        <a:xfrm>
          <a:off x="171452" y="263525"/>
          <a:ext cx="9134474" cy="516572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9907</xdr:colOff>
      <xdr:row>30</xdr:row>
      <xdr:rowOff>0</xdr:rowOff>
    </xdr:to>
    <xdr:sp macro="" textlink="">
      <xdr:nvSpPr>
        <xdr:cNvPr id="4" name="Obdélník 3">
          <a:extLst>
            <a:ext uri="{FF2B5EF4-FFF2-40B4-BE49-F238E27FC236}">
              <a16:creationId xmlns:a16="http://schemas.microsoft.com/office/drawing/2014/main" id="{54159935-7B91-4437-A02A-FBAD3FC45E5A}"/>
            </a:ext>
          </a:extLst>
        </xdr:cNvPr>
        <xdr:cNvSpPr/>
      </xdr:nvSpPr>
      <xdr:spPr>
        <a:xfrm>
          <a:off x="171451" y="1292071"/>
          <a:ext cx="9134856" cy="413717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Uvítací zpráva" descr="Doporučujeme vám ale pokračovat. Můžete se naučit mnoho dalších věcí...">
          <a:extLst>
            <a:ext uri="{FF2B5EF4-FFF2-40B4-BE49-F238E27FC236}">
              <a16:creationId xmlns:a16="http://schemas.microsoft.com/office/drawing/2014/main" id="{3069ED65-DB6A-482F-B7D1-4513872B138C}"/>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cs"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Doporučujeme vám ale pokračovat. Můžete se naučit mnoho dalších věcí...</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Uvítací zpráva" descr="Dobrá práce. Zvládli jste to">
          <a:extLst>
            <a:ext uri="{FF2B5EF4-FFF2-40B4-BE49-F238E27FC236}">
              <a16:creationId xmlns:a16="http://schemas.microsoft.com/office/drawing/2014/main" id="{511FA78F-6B99-4F71-9A9E-BAF5589B198E}"/>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Dobrá práce. Nejsou kontingenční tabulky skvělé?</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5161531</xdr:colOff>
      <xdr:row>12</xdr:row>
      <xdr:rowOff>39951</xdr:rowOff>
    </xdr:from>
    <xdr:to>
      <xdr:col>2</xdr:col>
      <xdr:colOff>371475</xdr:colOff>
      <xdr:row>20</xdr:row>
      <xdr:rowOff>55191</xdr:rowOff>
    </xdr:to>
    <xdr:sp macro="" textlink="">
      <xdr:nvSpPr>
        <xdr:cNvPr id="10" name="Textové pole 9" descr="Community&#10;Connect with other Excel fans. They can help you, and you can help them.">
          <a:hlinkClick xmlns:r="http://schemas.openxmlformats.org/officeDocument/2006/relationships" r:id="rId1" tooltip="Pomocí této možnosti se můžete spojit s technickou komunitou Excelu."/>
          <a:extLst>
            <a:ext uri="{FF2B5EF4-FFF2-40B4-BE49-F238E27FC236}">
              <a16:creationId xmlns:a16="http://schemas.microsoft.com/office/drawing/2014/main" id="{E7183862-E870-479F-8C1E-52256B7E8079}"/>
            </a:ext>
          </a:extLst>
        </xdr:cNvPr>
        <xdr:cNvSpPr txBox="1"/>
      </xdr:nvSpPr>
      <xdr:spPr>
        <a:xfrm>
          <a:off x="5752081" y="2211651"/>
          <a:ext cx="1553594"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b="1"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200" baseline="0">
              <a:solidFill>
                <a:sysClr val="windowText" lastClr="000000"/>
              </a:solidFill>
              <a:effectLst/>
              <a:latin typeface="Segoe UI Light" panose="020B0502040204020203" pitchFamily="34" charset="0"/>
              <a:ea typeface="+mn-ea"/>
              <a:cs typeface="Segoe UI Light" panose="020B0502040204020203" pitchFamily="34" charset="0"/>
            </a:rPr>
            <a:t>Spojte se s dalšími fanoušky Excelu. Můžou vám pomoct a vy zase můžete pomoct jim.</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clientData/>
  </xdr:twoCellAnchor>
  <xdr:twoCellAnchor>
    <xdr:from>
      <xdr:col>1</xdr:col>
      <xdr:colOff>257175</xdr:colOff>
      <xdr:row>11</xdr:row>
      <xdr:rowOff>38099</xdr:rowOff>
    </xdr:from>
    <xdr:to>
      <xdr:col>1</xdr:col>
      <xdr:colOff>2590800</xdr:colOff>
      <xdr:row>21</xdr:row>
      <xdr:rowOff>169690</xdr:rowOff>
    </xdr:to>
    <xdr:grpSp>
      <xdr:nvGrpSpPr>
        <xdr:cNvPr id="22" name="Skupina 21">
          <a:extLst>
            <a:ext uri="{FF2B5EF4-FFF2-40B4-BE49-F238E27FC236}">
              <a16:creationId xmlns:a16="http://schemas.microsoft.com/office/drawing/2014/main" id="{E3B4C7F0-9938-4B48-8D4A-4723351D6137}"/>
            </a:ext>
          </a:extLst>
        </xdr:cNvPr>
        <xdr:cNvGrpSpPr/>
      </xdr:nvGrpSpPr>
      <xdr:grpSpPr>
        <a:xfrm>
          <a:off x="847725" y="2028824"/>
          <a:ext cx="2333625" cy="1941341"/>
          <a:chOff x="847725" y="2209799"/>
          <a:chExt cx="2333625" cy="1941341"/>
        </a:xfrm>
      </xdr:grpSpPr>
      <xdr:sp macro="" textlink="">
        <xdr:nvSpPr>
          <xdr:cNvPr id="13" name="Textové pole 12" descr="Další informace">
            <a:hlinkClick xmlns:r="http://schemas.openxmlformats.org/officeDocument/2006/relationships" r:id="rId2"/>
            <a:extLst>
              <a:ext uri="{FF2B5EF4-FFF2-40B4-BE49-F238E27FC236}">
                <a16:creationId xmlns:a16="http://schemas.microsoft.com/office/drawing/2014/main" id="{F4C33D48-0368-47FD-9637-91F0D88264A8}"/>
              </a:ext>
            </a:extLst>
          </xdr:cNvPr>
          <xdr:cNvSpPr txBox="1"/>
        </xdr:nvSpPr>
        <xdr:spPr>
          <a:xfrm>
            <a:off x="1362074" y="3728515"/>
            <a:ext cx="18192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14" name="Textové pole 13" descr="More Pivot info&#10;Discover more you can do by reading this helpful article on PivotTables.">
            <a:hlinkClick xmlns:r="http://schemas.openxmlformats.org/officeDocument/2006/relationships" r:id="rId2" tooltip="Pomocí této možnosti získáte další informace o kontingenčních tabulkách."/>
            <a:extLst>
              <a:ext uri="{FF2B5EF4-FFF2-40B4-BE49-F238E27FC236}">
                <a16:creationId xmlns:a16="http://schemas.microsoft.com/office/drawing/2014/main" id="{404F5309-E1AE-4E66-910F-9CCC95E3951B}"/>
              </a:ext>
            </a:extLst>
          </xdr:cNvPr>
          <xdr:cNvSpPr txBox="1"/>
        </xdr:nvSpPr>
        <xdr:spPr>
          <a:xfrm>
            <a:off x="1362072" y="2209799"/>
            <a:ext cx="1809753" cy="1504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b="1" baseline="0">
                <a:solidFill>
                  <a:srgbClr val="217346"/>
                </a:solidFill>
                <a:effectLst/>
                <a:latin typeface="Segoe UI Light" panose="020B0502040204020203" pitchFamily="34" charset="0"/>
                <a:ea typeface="+mn-ea"/>
                <a:cs typeface="Segoe UI Light" panose="020B0502040204020203" pitchFamily="34" charset="0"/>
              </a:rPr>
              <a:t>Další informace o kontingenčních tabulkách</a:t>
            </a:r>
          </a:p>
          <a:p>
            <a:pPr algn="l" rtl="0"/>
            <a:r>
              <a:rPr lang="cs" sz="1200" baseline="0">
                <a:solidFill>
                  <a:sysClr val="windowText" lastClr="000000"/>
                </a:solidFill>
                <a:effectLst/>
                <a:latin typeface="Segoe UI Light" panose="020B0502040204020203" pitchFamily="34" charset="0"/>
                <a:ea typeface="+mn-ea"/>
                <a:cs typeface="Segoe UI Light" panose="020B0502040204020203" pitchFamily="34" charset="0"/>
              </a:rPr>
              <a:t>V tomto užitečném článku o kontingenčních tabulkách se dozvíte, jaké další věci můžete udělat.</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pic>
        <xdr:nvPicPr>
          <xdr:cNvPr id="15" name="Obrázek 14">
            <a:hlinkClick xmlns:r="http://schemas.openxmlformats.org/officeDocument/2006/relationships" r:id="rId2" tooltip="Pomocí této možnosti získáte další informace o kontingenčních tabulkách."/>
            <a:extLst>
              <a:ext uri="{FF2B5EF4-FFF2-40B4-BE49-F238E27FC236}">
                <a16:creationId xmlns:a16="http://schemas.microsoft.com/office/drawing/2014/main" id="{6A32F480-D3CA-4E6F-BA6D-55989F2B4E66}"/>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grpSp>
    <xdr:clientData/>
  </xdr:twoCellAnchor>
  <xdr:twoCellAnchor>
    <xdr:from>
      <xdr:col>1</xdr:col>
      <xdr:colOff>2736303</xdr:colOff>
      <xdr:row>11</xdr:row>
      <xdr:rowOff>38100</xdr:rowOff>
    </xdr:from>
    <xdr:to>
      <xdr:col>1</xdr:col>
      <xdr:colOff>4695824</xdr:colOff>
      <xdr:row>21</xdr:row>
      <xdr:rowOff>169690</xdr:rowOff>
    </xdr:to>
    <xdr:grpSp>
      <xdr:nvGrpSpPr>
        <xdr:cNvPr id="23" name="Skupina 22">
          <a:extLst>
            <a:ext uri="{FF2B5EF4-FFF2-40B4-BE49-F238E27FC236}">
              <a16:creationId xmlns:a16="http://schemas.microsoft.com/office/drawing/2014/main" id="{9F552F16-4CE0-4BBC-AE78-2EA091C3B227}"/>
            </a:ext>
          </a:extLst>
        </xdr:cNvPr>
        <xdr:cNvGrpSpPr/>
      </xdr:nvGrpSpPr>
      <xdr:grpSpPr>
        <a:xfrm>
          <a:off x="3326853" y="2028825"/>
          <a:ext cx="1959521" cy="1941340"/>
          <a:chOff x="2983953" y="2209800"/>
          <a:chExt cx="1959521" cy="1941340"/>
        </a:xfrm>
      </xdr:grpSpPr>
      <xdr:pic>
        <xdr:nvPicPr>
          <xdr:cNvPr id="16" name="Grafika 15">
            <a:hlinkClick xmlns:r="http://schemas.openxmlformats.org/officeDocument/2006/relationships" r:id="rId4" tooltip="Pomocí této možnosti získáte další informace o aktualizaci kontingenčních tabulek."/>
            <a:extLst>
              <a:ext uri="{FF2B5EF4-FFF2-40B4-BE49-F238E27FC236}">
                <a16:creationId xmlns:a16="http://schemas.microsoft.com/office/drawing/2014/main" id="{26DC0DAA-ACD0-4AB0-8481-4011E98F8E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sp macro="" textlink="">
        <xdr:nvSpPr>
          <xdr:cNvPr id="17" name="Textové pole 16" descr="About refresh&#10;Read this important article about how to refresh PivotTables. ">
            <a:hlinkClick xmlns:r="http://schemas.openxmlformats.org/officeDocument/2006/relationships" r:id="rId4" tooltip="Pomocí této možnosti získáte další informace o aktualizaci kontingenčních tabulek."/>
            <a:extLst>
              <a:ext uri="{FF2B5EF4-FFF2-40B4-BE49-F238E27FC236}">
                <a16:creationId xmlns:a16="http://schemas.microsoft.com/office/drawing/2014/main" id="{E45C3434-160B-49B7-B3E2-240541ECEB77}"/>
              </a:ext>
            </a:extLst>
          </xdr:cNvPr>
          <xdr:cNvSpPr txBox="1"/>
        </xdr:nvSpPr>
        <xdr:spPr>
          <a:xfrm>
            <a:off x="3273314" y="22098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b="1" baseline="0">
                <a:solidFill>
                  <a:srgbClr val="217346"/>
                </a:solidFill>
                <a:effectLst/>
                <a:latin typeface="Segoe UI Light" panose="020B0502040204020203" pitchFamily="34" charset="0"/>
                <a:ea typeface="+mn-ea"/>
                <a:cs typeface="Segoe UI Light" panose="020B0502040204020203" pitchFamily="34" charset="0"/>
              </a:rPr>
              <a:t>Aktualizace</a:t>
            </a:r>
          </a:p>
          <a:p>
            <a:pPr algn="l" rtl="0"/>
            <a:r>
              <a:rPr lang="cs" sz="1200" baseline="0">
                <a:solidFill>
                  <a:sysClr val="windowText" lastClr="000000"/>
                </a:solidFill>
                <a:effectLst/>
                <a:latin typeface="Segoe UI Light" panose="020B0502040204020203" pitchFamily="34" charset="0"/>
                <a:ea typeface="+mn-ea"/>
                <a:cs typeface="Segoe UI Light" panose="020B0502040204020203" pitchFamily="34" charset="0"/>
              </a:rPr>
              <a:t>V tomto důležitém článku si můžete přečíst o tom, jak se kontingenční tabulky aktualizují. </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sp macro="" textlink="">
        <xdr:nvSpPr>
          <xdr:cNvPr id="18" name="Textové pole 17" descr="Další informace">
            <a:hlinkClick xmlns:r="http://schemas.openxmlformats.org/officeDocument/2006/relationships" r:id="rId4" tooltip="Pomocí této možnosti získáte další informace o aktualizaci kontingenčních tabulek."/>
            <a:extLst>
              <a:ext uri="{FF2B5EF4-FFF2-40B4-BE49-F238E27FC236}">
                <a16:creationId xmlns:a16="http://schemas.microsoft.com/office/drawing/2014/main" id="{D5C76820-F0A8-4797-989E-E19891768845}"/>
              </a:ext>
            </a:extLst>
          </xdr:cNvPr>
          <xdr:cNvSpPr txBox="1"/>
        </xdr:nvSpPr>
        <xdr:spPr>
          <a:xfrm>
            <a:off x="3286123" y="3728515"/>
            <a:ext cx="16573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grpSp>
    <xdr:clientData/>
  </xdr:twoCellAnchor>
  <xdr:twoCellAnchor editAs="absolute">
    <xdr:from>
      <xdr:col>1</xdr:col>
      <xdr:colOff>5181599</xdr:colOff>
      <xdr:row>20</xdr:row>
      <xdr:rowOff>109015</xdr:rowOff>
    </xdr:from>
    <xdr:to>
      <xdr:col>2</xdr:col>
      <xdr:colOff>419100</xdr:colOff>
      <xdr:row>24</xdr:row>
      <xdr:rowOff>28575</xdr:rowOff>
    </xdr:to>
    <xdr:sp macro="" textlink="">
      <xdr:nvSpPr>
        <xdr:cNvPr id="20" name="Textové pole 19" descr="Další informace">
          <a:hlinkClick xmlns:r="http://schemas.openxmlformats.org/officeDocument/2006/relationships" r:id="rId1" tooltip="Pomocí této možnosti se můžete spojit s technickou komunitou Excelu."/>
          <a:extLst>
            <a:ext uri="{FF2B5EF4-FFF2-40B4-BE49-F238E27FC236}">
              <a16:creationId xmlns:a16="http://schemas.microsoft.com/office/drawing/2014/main" id="{A906CB9F-D84E-44A9-8F0E-E96C8C3B2BF4}"/>
            </a:ext>
          </a:extLst>
        </xdr:cNvPr>
        <xdr:cNvSpPr txBox="1"/>
      </xdr:nvSpPr>
      <xdr:spPr>
        <a:xfrm>
          <a:off x="5772149" y="3728515"/>
          <a:ext cx="1581151" cy="64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4514850</xdr:colOff>
      <xdr:row>12</xdr:row>
      <xdr:rowOff>95250</xdr:rowOff>
    </xdr:from>
    <xdr:to>
      <xdr:col>1</xdr:col>
      <xdr:colOff>5184060</xdr:colOff>
      <xdr:row>14</xdr:row>
      <xdr:rowOff>163068</xdr:rowOff>
    </xdr:to>
    <xdr:pic>
      <xdr:nvPicPr>
        <xdr:cNvPr id="21" name="Obrázek 20" descr="Komunita">
          <a:hlinkClick xmlns:r="http://schemas.openxmlformats.org/officeDocument/2006/relationships" r:id="rId1" tooltip="Pomocí této možnosti se můžete spojit s technickou komunitou Excelu."/>
          <a:extLst>
            <a:ext uri="{FF2B5EF4-FFF2-40B4-BE49-F238E27FC236}">
              <a16:creationId xmlns:a16="http://schemas.microsoft.com/office/drawing/2014/main" id="{60572BA1-BD2B-4F43-B3C9-B66E69C66FA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05400" y="2266950"/>
          <a:ext cx="669210" cy="429768"/>
        </a:xfrm>
        <a:prstGeom prst="rect">
          <a:avLst/>
        </a:prstGeom>
      </xdr:spPr>
    </xdr:pic>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428243</xdr:colOff>
      <xdr:row>21</xdr:row>
      <xdr:rowOff>2641</xdr:rowOff>
    </xdr:to>
    <xdr:grpSp>
      <xdr:nvGrpSpPr>
        <xdr:cNvPr id="2" name="skupina_Průvodce">
          <a:extLst>
            <a:ext uri="{FF2B5EF4-FFF2-40B4-BE49-F238E27FC236}">
              <a16:creationId xmlns:a16="http://schemas.microsoft.com/office/drawing/2014/main" id="{0163F57D-6E0F-4B43-9E03-9A087FCD67B2}"/>
            </a:ext>
          </a:extLst>
        </xdr:cNvPr>
        <xdr:cNvGrpSpPr/>
      </xdr:nvGrpSpPr>
      <xdr:grpSpPr>
        <a:xfrm>
          <a:off x="0" y="0"/>
          <a:ext cx="7781543" cy="3984091"/>
          <a:chOff x="0" y="0"/>
          <a:chExt cx="7781543" cy="4267962"/>
        </a:xfrm>
      </xdr:grpSpPr>
      <xdr:sp macro="" textlink="">
        <xdr:nvSpPr>
          <xdr:cNvPr id="3" name="txt_PrůvodceZáhlaví" descr="Když se ale poprvé podíváte na kontingenční tabulku, můžete zjistit, že potřebujete další odpovědi.">
            <a:extLst>
              <a:ext uri="{FF2B5EF4-FFF2-40B4-BE49-F238E27FC236}">
                <a16:creationId xmlns:a16="http://schemas.microsoft.com/office/drawing/2014/main" id="{76F5F9BA-9587-4602-95C4-3FCEE45813B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Když se ale poprvé podíváte na kontingenční tabulku,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můžete zjistit, že potřebujete další odpovědi. </a:t>
            </a:r>
          </a:p>
        </xdr:txBody>
      </xdr:sp>
      <xdr:sp macro="" textlink="">
        <xdr:nvSpPr>
          <xdr:cNvPr id="4" name="txt_PrůvodceZápatí">
            <a:extLst>
              <a:ext uri="{FF2B5EF4-FFF2-40B4-BE49-F238E27FC236}">
                <a16:creationId xmlns:a16="http://schemas.microsoft.com/office/drawing/2014/main" id="{5606B571-AC2C-49B3-9358-149921868111}"/>
              </a:ext>
            </a:extLst>
          </xdr:cNvPr>
          <xdr:cNvSpPr txBox="1"/>
        </xdr:nvSpPr>
        <xdr:spPr>
          <a:xfrm>
            <a:off x="0" y="36004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53F2B1CA-0CE9-46DA-AB24-B8BB1F266533}"/>
              </a:ext>
            </a:extLst>
          </xdr:cNvPr>
          <xdr:cNvSpPr/>
        </xdr:nvSpPr>
        <xdr:spPr>
          <a:xfrm>
            <a:off x="62611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709C67B5-018B-4213-8E1C-8C9CA4AE959F}"/>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5</xdr:col>
      <xdr:colOff>9527</xdr:colOff>
      <xdr:row>5</xdr:row>
      <xdr:rowOff>47635</xdr:rowOff>
    </xdr:from>
    <xdr:to>
      <xdr:col>6</xdr:col>
      <xdr:colOff>693818</xdr:colOff>
      <xdr:row>7</xdr:row>
      <xdr:rowOff>167342</xdr:rowOff>
    </xdr:to>
    <xdr:sp macro="" textlink="">
      <xdr:nvSpPr>
        <xdr:cNvPr id="8" name="txt_PrůvodcePopisek2" descr="Co kupovala máma, že to stálo tolik peněz?">
          <a:extLst>
            <a:ext uri="{FF2B5EF4-FFF2-40B4-BE49-F238E27FC236}">
              <a16:creationId xmlns:a16="http://schemas.microsoft.com/office/drawing/2014/main" id="{72FEE2C1-1D5A-4CD5-9E31-5E55F078E5A7}"/>
            </a:ext>
          </a:extLst>
        </xdr:cNvPr>
        <xdr:cNvSpPr txBox="1"/>
      </xdr:nvSpPr>
      <xdr:spPr>
        <a:xfrm>
          <a:off x="3476627"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noProof="0">
              <a:effectLst/>
              <a:latin typeface="Calibri" panose="020F0502020204030204" pitchFamily="34" charset="0"/>
              <a:ea typeface="Calibri" panose="020F0502020204030204" pitchFamily="34" charset="0"/>
              <a:cs typeface="Calibri" panose="020F0502020204030204" pitchFamily="34" charset="0"/>
            </a:rPr>
            <a:t>Za co jednotlivé osoby utrácely peníze?</a:t>
          </a:r>
        </a:p>
      </xdr:txBody>
    </xdr:sp>
    <xdr:clientData/>
  </xdr:twoCellAnchor>
  <xdr:twoCellAnchor editAs="absolute">
    <xdr:from>
      <xdr:col>5</xdr:col>
      <xdr:colOff>170696</xdr:colOff>
      <xdr:row>7</xdr:row>
      <xdr:rowOff>180980</xdr:rowOff>
    </xdr:from>
    <xdr:to>
      <xdr:col>5</xdr:col>
      <xdr:colOff>170696</xdr:colOff>
      <xdr:row>9</xdr:row>
      <xdr:rowOff>88813</xdr:rowOff>
    </xdr:to>
    <xdr:cxnSp macro="">
      <xdr:nvCxnSpPr>
        <xdr:cNvPr id="9" name="obrazec_ŠipkaRovná">
          <a:extLst>
            <a:ext uri="{FF2B5EF4-FFF2-40B4-BE49-F238E27FC236}">
              <a16:creationId xmlns:a16="http://schemas.microsoft.com/office/drawing/2014/main" id="{237388AB-0E48-428F-99DB-FA7C284CF585}"/>
            </a:ext>
          </a:extLst>
        </xdr:cNvPr>
        <xdr:cNvCxnSpPr/>
      </xdr:nvCxnSpPr>
      <xdr:spPr>
        <a:xfrm flipV="1">
          <a:off x="3637796" y="149543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123826</xdr:colOff>
      <xdr:row>8</xdr:row>
      <xdr:rowOff>161936</xdr:rowOff>
    </xdr:from>
    <xdr:to>
      <xdr:col>8</xdr:col>
      <xdr:colOff>741442</xdr:colOff>
      <xdr:row>11</xdr:row>
      <xdr:rowOff>100668</xdr:rowOff>
    </xdr:to>
    <xdr:sp macro="" textlink="">
      <xdr:nvSpPr>
        <xdr:cNvPr id="10" name="txt_PrůvodcePopisek3" descr="Kdy tyto nákupy proběhly?">
          <a:extLst>
            <a:ext uri="{FF2B5EF4-FFF2-40B4-BE49-F238E27FC236}">
              <a16:creationId xmlns:a16="http://schemas.microsoft.com/office/drawing/2014/main" id="{6777C7AC-4BD4-4AA6-9E3A-A88922D3D22E}"/>
            </a:ext>
          </a:extLst>
        </xdr:cNvPr>
        <xdr:cNvSpPr txBox="1"/>
      </xdr:nvSpPr>
      <xdr:spPr>
        <a:xfrm>
          <a:off x="5524501" y="1666886"/>
          <a:ext cx="1608216" cy="510232"/>
        </a:xfrm>
        <a:prstGeom prst="rect">
          <a:avLst/>
        </a:prstGeom>
        <a:solidFill>
          <a:srgbClr val="B4C6E7"/>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noProof="0">
              <a:effectLst/>
              <a:latin typeface="Calibri" panose="020F0502020204030204" pitchFamily="34" charset="0"/>
              <a:ea typeface="Calibri" panose="020F0502020204030204" pitchFamily="34" charset="0"/>
              <a:cs typeface="Calibri" panose="020F0502020204030204" pitchFamily="34" charset="0"/>
            </a:rPr>
            <a:t>Co kupovala máma, že to stálo tolik peněz?</a:t>
          </a:r>
        </a:p>
      </xdr:txBody>
    </xdr:sp>
    <xdr:clientData/>
  </xdr:twoCellAnchor>
  <xdr:twoCellAnchor editAs="absolute">
    <xdr:from>
      <xdr:col>2</xdr:col>
      <xdr:colOff>66676</xdr:colOff>
      <xdr:row>8</xdr:row>
      <xdr:rowOff>104785</xdr:rowOff>
    </xdr:from>
    <xdr:to>
      <xdr:col>4</xdr:col>
      <xdr:colOff>322342</xdr:colOff>
      <xdr:row>11</xdr:row>
      <xdr:rowOff>43517</xdr:rowOff>
    </xdr:to>
    <xdr:sp macro="" textlink="">
      <xdr:nvSpPr>
        <xdr:cNvPr id="11" name="txt_PrůvodcePopisek1" descr="Za co jednotlivé osoby utrácely peníze?">
          <a:extLst>
            <a:ext uri="{FF2B5EF4-FFF2-40B4-BE49-F238E27FC236}">
              <a16:creationId xmlns:a16="http://schemas.microsoft.com/office/drawing/2014/main" id="{3AAC450C-5889-4BFA-A9B5-D400C8B75868}"/>
            </a:ext>
          </a:extLst>
        </xdr:cNvPr>
        <xdr:cNvSpPr txBox="1"/>
      </xdr:nvSpPr>
      <xdr:spPr>
        <a:xfrm>
          <a:off x="1409701" y="1609735"/>
          <a:ext cx="1646316" cy="510232"/>
        </a:xfrm>
        <a:prstGeom prst="rect">
          <a:avLst/>
        </a:prstGeom>
        <a:solidFill>
          <a:srgbClr val="FFE699"/>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noProof="0">
              <a:effectLst/>
              <a:latin typeface="Calibri" panose="020F0502020204030204" pitchFamily="34" charset="0"/>
              <a:ea typeface="Calibri" panose="020F0502020204030204" pitchFamily="34" charset="0"/>
              <a:cs typeface="Calibri" panose="020F0502020204030204" pitchFamily="34" charset="0"/>
            </a:rPr>
            <a:t>Kdy tyto nákupy proběhly?</a:t>
          </a:r>
        </a:p>
      </xdr:txBody>
    </xdr:sp>
    <xdr:clientData/>
  </xdr:twoCellAnchor>
  <xdr:twoCellAnchor>
    <xdr:from>
      <xdr:col>4</xdr:col>
      <xdr:colOff>164270</xdr:colOff>
      <xdr:row>10</xdr:row>
      <xdr:rowOff>60265</xdr:rowOff>
    </xdr:from>
    <xdr:to>
      <xdr:col>5</xdr:col>
      <xdr:colOff>354665</xdr:colOff>
      <xdr:row>13</xdr:row>
      <xdr:rowOff>2717</xdr:rowOff>
    </xdr:to>
    <xdr:sp macro="" textlink="">
      <xdr:nvSpPr>
        <xdr:cNvPr id="12" name="obrazec_ŠipkaZakřivená">
          <a:extLst>
            <a:ext uri="{FF2B5EF4-FFF2-40B4-BE49-F238E27FC236}">
              <a16:creationId xmlns:a16="http://schemas.microsoft.com/office/drawing/2014/main" id="{B71C3636-DAED-4D63-BABE-93BA3CA33E83}"/>
            </a:ext>
          </a:extLst>
        </xdr:cNvPr>
        <xdr:cNvSpPr/>
      </xdr:nvSpPr>
      <xdr:spPr>
        <a:xfrm rot="11700000">
          <a:off x="2726495" y="1889065"/>
          <a:ext cx="92382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6</xdr:col>
      <xdr:colOff>926269</xdr:colOff>
      <xdr:row>10</xdr:row>
      <xdr:rowOff>107893</xdr:rowOff>
    </xdr:from>
    <xdr:to>
      <xdr:col>7</xdr:col>
      <xdr:colOff>688039</xdr:colOff>
      <xdr:row>13</xdr:row>
      <xdr:rowOff>50345</xdr:rowOff>
    </xdr:to>
    <xdr:sp macro="" textlink="">
      <xdr:nvSpPr>
        <xdr:cNvPr id="13" name="obrazec_ŠipkaZakřivená" descr="Šipka">
          <a:extLst>
            <a:ext uri="{FF2B5EF4-FFF2-40B4-BE49-F238E27FC236}">
              <a16:creationId xmlns:a16="http://schemas.microsoft.com/office/drawing/2014/main" id="{FFA19B5E-4AA3-4969-93C6-1A4252EC873B}"/>
            </a:ext>
          </a:extLst>
        </xdr:cNvPr>
        <xdr:cNvSpPr/>
      </xdr:nvSpPr>
      <xdr:spPr>
        <a:xfrm rot="9900000" flipH="1">
          <a:off x="4974394" y="1936693"/>
          <a:ext cx="75237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409193</xdr:colOff>
      <xdr:row>20</xdr:row>
      <xdr:rowOff>174826</xdr:rowOff>
    </xdr:to>
    <xdr:grpSp>
      <xdr:nvGrpSpPr>
        <xdr:cNvPr id="2" name="skupina_Průvodce">
          <a:extLst>
            <a:ext uri="{FF2B5EF4-FFF2-40B4-BE49-F238E27FC236}">
              <a16:creationId xmlns:a16="http://schemas.microsoft.com/office/drawing/2014/main" id="{F942036C-7421-495F-9C3C-6F8C9F7862FC}"/>
            </a:ext>
          </a:extLst>
        </xdr:cNvPr>
        <xdr:cNvGrpSpPr/>
      </xdr:nvGrpSpPr>
      <xdr:grpSpPr>
        <a:xfrm>
          <a:off x="0" y="0"/>
          <a:ext cx="7781543" cy="3965776"/>
          <a:chOff x="0" y="0"/>
          <a:chExt cx="7781543" cy="4267962"/>
        </a:xfrm>
      </xdr:grpSpPr>
      <xdr:sp macro="" textlink="">
        <xdr:nvSpPr>
          <xdr:cNvPr id="3" name="txt_PrůvodceZáhlaví" descr="Všechny tyto otázky jsou zajímavé, ale prozatím se pojďme soustředit jenom na jednu z nich.">
            <a:extLst>
              <a:ext uri="{FF2B5EF4-FFF2-40B4-BE49-F238E27FC236}">
                <a16:creationId xmlns:a16="http://schemas.microsoft.com/office/drawing/2014/main" id="{149D9821-1DFB-4DB4-A5CE-B5792B4FDE42}"/>
              </a:ext>
            </a:extLst>
          </xdr:cNvPr>
          <xdr:cNvSpPr txBox="1"/>
        </xdr:nvSpPr>
        <xdr:spPr>
          <a:xfrm>
            <a:off x="0" y="0"/>
            <a:ext cx="7781543"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Všechny tyto otázky jsou zajímavé,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ale prozatím se pojďme soustředit jenom na jednu z nich...</a:t>
            </a:r>
            <a:endParaRPr lang="sq-AL"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1CFDC5C8-782F-415C-90B2-D716F894C9BE}"/>
              </a:ext>
            </a:extLst>
          </xdr:cNvPr>
          <xdr:cNvSpPr txBox="1"/>
        </xdr:nvSpPr>
        <xdr:spPr>
          <a:xfrm>
            <a:off x="0" y="360045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43212DFD-C5DE-43CE-A271-02A7CB414754}"/>
              </a:ext>
            </a:extLst>
          </xdr:cNvPr>
          <xdr:cNvSpPr/>
        </xdr:nvSpPr>
        <xdr:spPr>
          <a:xfrm>
            <a:off x="62611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DADDE59F-6E50-4FE7-9ED5-6123AA502BB3}"/>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5</xdr:col>
      <xdr:colOff>19051</xdr:colOff>
      <xdr:row>5</xdr:row>
      <xdr:rowOff>47635</xdr:rowOff>
    </xdr:from>
    <xdr:to>
      <xdr:col>6</xdr:col>
      <xdr:colOff>703342</xdr:colOff>
      <xdr:row>7</xdr:row>
      <xdr:rowOff>167342</xdr:rowOff>
    </xdr:to>
    <xdr:sp macro="" textlink="">
      <xdr:nvSpPr>
        <xdr:cNvPr id="8" name="txt_PrůvodcePopisek1" descr="Za co jednotlivé osoby utrácely peníze?">
          <a:extLst>
            <a:ext uri="{FF2B5EF4-FFF2-40B4-BE49-F238E27FC236}">
              <a16:creationId xmlns:a16="http://schemas.microsoft.com/office/drawing/2014/main" id="{6B19DEDE-7BD2-478E-A21D-2C849B5C2DE5}"/>
            </a:ext>
          </a:extLst>
        </xdr:cNvPr>
        <xdr:cNvSpPr txBox="1"/>
      </xdr:nvSpPr>
      <xdr:spPr>
        <a:xfrm>
          <a:off x="3486151"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noProof="0">
              <a:effectLst/>
              <a:latin typeface="Calibri" panose="020F0502020204030204" pitchFamily="34" charset="0"/>
              <a:ea typeface="Calibri" panose="020F0502020204030204" pitchFamily="34" charset="0"/>
              <a:cs typeface="Calibri" panose="020F0502020204030204" pitchFamily="34" charset="0"/>
            </a:rPr>
            <a:t>Za co jednotlivé osoby utrácely peníze?</a:t>
          </a:r>
        </a:p>
      </xdr:txBody>
    </xdr:sp>
    <xdr:clientData/>
  </xdr:twoCellAnchor>
  <xdr:twoCellAnchor editAs="absolute">
    <xdr:from>
      <xdr:col>5</xdr:col>
      <xdr:colOff>184983</xdr:colOff>
      <xdr:row>7</xdr:row>
      <xdr:rowOff>180980</xdr:rowOff>
    </xdr:from>
    <xdr:to>
      <xdr:col>5</xdr:col>
      <xdr:colOff>184983</xdr:colOff>
      <xdr:row>9</xdr:row>
      <xdr:rowOff>79288</xdr:rowOff>
    </xdr:to>
    <xdr:cxnSp macro="">
      <xdr:nvCxnSpPr>
        <xdr:cNvPr id="9" name="obrazec_ŠipkaRovná">
          <a:extLst>
            <a:ext uri="{FF2B5EF4-FFF2-40B4-BE49-F238E27FC236}">
              <a16:creationId xmlns:a16="http://schemas.microsoft.com/office/drawing/2014/main" id="{83B21BB8-E608-457D-9D3A-FEF2ED6141E8}"/>
            </a:ext>
          </a:extLst>
        </xdr:cNvPr>
        <xdr:cNvCxnSpPr/>
      </xdr:nvCxnSpPr>
      <xdr:spPr>
        <a:xfrm flipV="1">
          <a:off x="3652083" y="149543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447293</xdr:colOff>
      <xdr:row>21</xdr:row>
      <xdr:rowOff>54007</xdr:rowOff>
    </xdr:to>
    <xdr:grpSp>
      <xdr:nvGrpSpPr>
        <xdr:cNvPr id="2" name="skupina_Průvodce">
          <a:extLst>
            <a:ext uri="{FF2B5EF4-FFF2-40B4-BE49-F238E27FC236}">
              <a16:creationId xmlns:a16="http://schemas.microsoft.com/office/drawing/2014/main" id="{287FBF77-CF25-4F77-AA42-CBBA38FFCDBF}"/>
            </a:ext>
          </a:extLst>
        </xdr:cNvPr>
        <xdr:cNvGrpSpPr/>
      </xdr:nvGrpSpPr>
      <xdr:grpSpPr>
        <a:xfrm>
          <a:off x="0" y="0"/>
          <a:ext cx="7781543" cy="4102132"/>
          <a:chOff x="0" y="0"/>
          <a:chExt cx="7781543" cy="4334637"/>
        </a:xfrm>
      </xdr:grpSpPr>
      <xdr:sp macro="" textlink="">
        <xdr:nvSpPr>
          <xdr:cNvPr id="3" name="txt_PrůvodceZáhlaví" descr="Odpověď na tuto otázku jsme získali přidáním sloupcového pole. V důsledku toho teď kontingenční tabulka obsahuje šest nových sloupců, které ukazují typy nákupů jednotlivých osob.">
            <a:extLst>
              <a:ext uri="{FF2B5EF4-FFF2-40B4-BE49-F238E27FC236}">
                <a16:creationId xmlns:a16="http://schemas.microsoft.com/office/drawing/2014/main" id="{6537BD41-8383-4C39-AF91-256848B3D16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Odpověď na tuto otázku jsme získali přidáním </a:t>
            </a:r>
            <a:r>
              <a:rPr lang="cs" sz="1400" b="0" i="1" kern="1200" baseline="0">
                <a:solidFill>
                  <a:schemeClr val="dk1"/>
                </a:solidFill>
                <a:effectLst/>
                <a:latin typeface="Segoe UI Semibold" panose="020B0702040204020203" pitchFamily="34" charset="0"/>
                <a:ea typeface="+mn-ea"/>
                <a:cs typeface="Segoe UI Semibold" panose="020B0702040204020203" pitchFamily="34" charset="0"/>
              </a:rPr>
              <a:t>sloupcového pole</a:t>
            </a:r>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V důsledku toho teď kontingenční tabulka obsahuje pět nových sloupců, které ukazují typy nákupů jednotlivých osob. </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92385B1E-D1F0-4419-9FD0-82877C8E5813}"/>
              </a:ext>
            </a:extLst>
          </xdr:cNvPr>
          <xdr:cNvSpPr txBox="1"/>
        </xdr:nvSpPr>
        <xdr:spPr>
          <a:xfrm>
            <a:off x="0" y="366712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136E97C1-0EA3-424E-A4A5-2AAEEE12945A}"/>
              </a:ext>
            </a:extLst>
          </xdr:cNvPr>
          <xdr:cNvSpPr/>
        </xdr:nvSpPr>
        <xdr:spPr>
          <a:xfrm>
            <a:off x="62611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3E387804-D621-4881-8001-D6BF20E020E9}"/>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2</xdr:col>
      <xdr:colOff>975358</xdr:colOff>
      <xdr:row>7</xdr:row>
      <xdr:rowOff>55673</xdr:rowOff>
    </xdr:from>
    <xdr:to>
      <xdr:col>8</xdr:col>
      <xdr:colOff>9527</xdr:colOff>
      <xdr:row>8</xdr:row>
      <xdr:rowOff>118115</xdr:rowOff>
    </xdr:to>
    <xdr:sp macro="" textlink="">
      <xdr:nvSpPr>
        <xdr:cNvPr id="8" name="obrazec_SloženáZávorkaDole">
          <a:extLst>
            <a:ext uri="{FF2B5EF4-FFF2-40B4-BE49-F238E27FC236}">
              <a16:creationId xmlns:a16="http://schemas.microsoft.com/office/drawing/2014/main" id="{071B50CA-115B-4CE2-B290-919494A649EC}"/>
            </a:ext>
          </a:extLst>
        </xdr:cNvPr>
        <xdr:cNvSpPr/>
      </xdr:nvSpPr>
      <xdr:spPr>
        <a:xfrm rot="5400000">
          <a:off x="3809259" y="-130278"/>
          <a:ext cx="252942" cy="3387094"/>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191457</xdr:colOff>
      <xdr:row>4</xdr:row>
      <xdr:rowOff>187719</xdr:rowOff>
    </xdr:from>
    <xdr:to>
      <xdr:col>7</xdr:col>
      <xdr:colOff>523437</xdr:colOff>
      <xdr:row>6</xdr:row>
      <xdr:rowOff>223413</xdr:rowOff>
    </xdr:to>
    <xdr:sp macro="" textlink="">
      <xdr:nvSpPr>
        <xdr:cNvPr id="9" name="Text popisu 23" descr="Tady jsme přidali sloupcové pole, které vytvořilo šest nových sloupců...">
          <a:extLst>
            <a:ext uri="{FF2B5EF4-FFF2-40B4-BE49-F238E27FC236}">
              <a16:creationId xmlns:a16="http://schemas.microsoft.com/office/drawing/2014/main" id="{ECFF4DD8-638D-4ACA-8310-AFC847809DF2}"/>
            </a:ext>
          </a:extLst>
        </xdr:cNvPr>
        <xdr:cNvSpPr txBox="1"/>
      </xdr:nvSpPr>
      <xdr:spPr>
        <a:xfrm>
          <a:off x="2448882" y="949719"/>
          <a:ext cx="2998980" cy="41669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baseline="0" noProof="0">
              <a:effectLst/>
              <a:latin typeface="Calibri" panose="020F0502020204030204" pitchFamily="34" charset="0"/>
              <a:ea typeface="Calibri" panose="020F0502020204030204" pitchFamily="34" charset="0"/>
              <a:cs typeface="Calibri" panose="020F0502020204030204" pitchFamily="34" charset="0"/>
            </a:rPr>
            <a:t>Tady jsme přidali </a:t>
          </a:r>
          <a:r>
            <a:rPr lang="cs-CZ" sz="1100" b="1" baseline="0" noProof="0">
              <a:effectLst/>
              <a:latin typeface="Calibri" panose="020F0502020204030204" pitchFamily="34" charset="0"/>
              <a:ea typeface="Calibri" panose="020F0502020204030204" pitchFamily="34" charset="0"/>
              <a:cs typeface="Calibri" panose="020F0502020204030204" pitchFamily="34" charset="0"/>
            </a:rPr>
            <a:t>sloupcového</a:t>
          </a:r>
          <a:r>
            <a:rPr lang="cs" sz="1100" b="1" baseline="0" noProof="0">
              <a:effectLst/>
              <a:latin typeface="Calibri" panose="020F0502020204030204" pitchFamily="34" charset="0"/>
              <a:ea typeface="Calibri" panose="020F0502020204030204" pitchFamily="34" charset="0"/>
              <a:cs typeface="Calibri" panose="020F0502020204030204" pitchFamily="34" charset="0"/>
            </a:rPr>
            <a:t> pole</a:t>
          </a:r>
          <a:r>
            <a:rPr lang="cs" sz="1100" b="0" baseline="0" noProof="0">
              <a:effectLst/>
              <a:latin typeface="Calibri" panose="020F0502020204030204" pitchFamily="34" charset="0"/>
              <a:ea typeface="Calibri" panose="020F0502020204030204" pitchFamily="34" charset="0"/>
              <a:cs typeface="Calibri" panose="020F0502020204030204" pitchFamily="34" charset="0"/>
            </a:rPr>
            <a:t>, které vytvořilo pět nových sloupců...</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878205</xdr:colOff>
      <xdr:row>16</xdr:row>
      <xdr:rowOff>98638</xdr:rowOff>
    </xdr:from>
    <xdr:to>
      <xdr:col>8</xdr:col>
      <xdr:colOff>83440</xdr:colOff>
      <xdr:row>18</xdr:row>
      <xdr:rowOff>6852</xdr:rowOff>
    </xdr:to>
    <xdr:sp macro="" textlink="">
      <xdr:nvSpPr>
        <xdr:cNvPr id="10" name="Text popisu 24" descr="...a pole hodnot je ještě více rozdělené.">
          <a:extLst>
            <a:ext uri="{FF2B5EF4-FFF2-40B4-BE49-F238E27FC236}">
              <a16:creationId xmlns:a16="http://schemas.microsoft.com/office/drawing/2014/main" id="{F0F91064-DAF7-41E9-AD09-A7A90D7CA46A}"/>
            </a:ext>
          </a:extLst>
        </xdr:cNvPr>
        <xdr:cNvSpPr txBox="1"/>
      </xdr:nvSpPr>
      <xdr:spPr>
        <a:xfrm>
          <a:off x="2145030" y="3194263"/>
          <a:ext cx="3558160" cy="28921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...a pole hodnot je ještě více rozdělené.</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975361</xdr:colOff>
      <xdr:row>14</xdr:row>
      <xdr:rowOff>189021</xdr:rowOff>
    </xdr:from>
    <xdr:to>
      <xdr:col>8</xdr:col>
      <xdr:colOff>3</xdr:colOff>
      <xdr:row>16</xdr:row>
      <xdr:rowOff>60963</xdr:rowOff>
    </xdr:to>
    <xdr:sp macro="" textlink="">
      <xdr:nvSpPr>
        <xdr:cNvPr id="11" name="obrazec_SloženáZávorkaDole">
          <a:extLst>
            <a:ext uri="{FF2B5EF4-FFF2-40B4-BE49-F238E27FC236}">
              <a16:creationId xmlns:a16="http://schemas.microsoft.com/office/drawing/2014/main" id="{F7BA2FAD-C065-43D6-9BE0-EAC92BC18787}"/>
            </a:ext>
          </a:extLst>
        </xdr:cNvPr>
        <xdr:cNvSpPr/>
      </xdr:nvSpPr>
      <xdr:spPr>
        <a:xfrm rot="16200000">
          <a:off x="3804499" y="1341333"/>
          <a:ext cx="252942" cy="3377567"/>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399668</xdr:colOff>
      <xdr:row>21</xdr:row>
      <xdr:rowOff>119108</xdr:rowOff>
    </xdr:to>
    <xdr:grpSp>
      <xdr:nvGrpSpPr>
        <xdr:cNvPr id="2" name="skupina_Průvodce">
          <a:extLst>
            <a:ext uri="{FF2B5EF4-FFF2-40B4-BE49-F238E27FC236}">
              <a16:creationId xmlns:a16="http://schemas.microsoft.com/office/drawing/2014/main" id="{F75013C0-E90E-42BA-AC1B-34621962D482}"/>
            </a:ext>
          </a:extLst>
        </xdr:cNvPr>
        <xdr:cNvGrpSpPr/>
      </xdr:nvGrpSpPr>
      <xdr:grpSpPr>
        <a:xfrm>
          <a:off x="0" y="0"/>
          <a:ext cx="7781543" cy="4167233"/>
          <a:chOff x="0" y="0"/>
          <a:chExt cx="7781543" cy="4334637"/>
        </a:xfrm>
      </xdr:grpSpPr>
      <xdr:sp macro="" textlink="">
        <xdr:nvSpPr>
          <xdr:cNvPr id="3" name="txt_PrůvodceZáhlaví" descr="Odpověď na tuto otázku jsme získali přidáním sloupcového pole. V důsledku toho teď kontingenční tabulka obsahuje šest nových sloupců, které ukazují typy nákupů jednotlivých osob.">
            <a:extLst>
              <a:ext uri="{FF2B5EF4-FFF2-40B4-BE49-F238E27FC236}">
                <a16:creationId xmlns:a16="http://schemas.microsoft.com/office/drawing/2014/main" id="{0FF3D9FD-DCDA-4E35-8D5D-FC9656F5DEE3}"/>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Pokud máte potíže s pochopením kontingenční tabulky, vyzkoušejte toto: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Čtěte ji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zleva</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a pak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shora</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směrem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dolů</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Příklad níže je pro </a:t>
            </a:r>
            <a:r>
              <a:rPr lang="cs-CZ" sz="1400" b="0" kern="1200" baseline="0">
                <a:solidFill>
                  <a:schemeClr val="dk1"/>
                </a:solidFill>
                <a:effectLst/>
                <a:latin typeface="Segoe UI Light" panose="020B0502040204020203" pitchFamily="34" charset="0"/>
                <a:ea typeface="+mn-ea"/>
                <a:cs typeface="Segoe UI Light" panose="020B0502040204020203" pitchFamily="34" charset="0"/>
              </a:rPr>
              <a:t>Táta</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ale podobně by to fungovalo i pro </a:t>
            </a:r>
            <a:r>
              <a:rPr lang="cs-CZ" sz="1400" b="0" kern="1200" baseline="0">
                <a:solidFill>
                  <a:schemeClr val="dk1"/>
                </a:solidFill>
                <a:effectLst/>
                <a:latin typeface="Segoe UI Light" panose="020B0502040204020203" pitchFamily="34" charset="0"/>
                <a:ea typeface="+mn-ea"/>
                <a:cs typeface="Segoe UI Light" panose="020B0502040204020203" pitchFamily="34" charset="0"/>
              </a:rPr>
              <a:t>Klára</a:t>
            </a:r>
            <a:r>
              <a:rPr lang="en-US" sz="1400" b="0" kern="1200" baseline="0">
                <a:solidFill>
                  <a:schemeClr val="dk1"/>
                </a:solidFill>
                <a:effectLst/>
                <a:latin typeface="Segoe UI Light" panose="020B0502040204020203" pitchFamily="34" charset="0"/>
                <a:ea typeface="+mn-ea"/>
                <a:cs typeface="Segoe UI Light" panose="020B0502040204020203" pitchFamily="34" charset="0"/>
              </a:rPr>
              <a:t>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nebo </a:t>
            </a:r>
            <a:r>
              <a:rPr lang="cs-CZ" sz="1400" b="0" kern="1200" baseline="0">
                <a:solidFill>
                  <a:schemeClr val="dk1"/>
                </a:solidFill>
                <a:effectLst/>
                <a:latin typeface="Segoe UI Light" panose="020B0502040204020203" pitchFamily="34" charset="0"/>
                <a:ea typeface="+mn-ea"/>
                <a:cs typeface="Segoe UI Light" panose="020B0502040204020203" pitchFamily="34" charset="0"/>
              </a:rPr>
              <a:t>Máma</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AC558208-29A5-4D92-974A-A85C1799A7DA}"/>
              </a:ext>
            </a:extLst>
          </xdr:cNvPr>
          <xdr:cNvSpPr txBox="1"/>
        </xdr:nvSpPr>
        <xdr:spPr>
          <a:xfrm>
            <a:off x="0" y="366712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BD296DEA-8DD2-407E-9128-9F5A7978A4B8}"/>
              </a:ext>
            </a:extLst>
          </xdr:cNvPr>
          <xdr:cNvSpPr/>
        </xdr:nvSpPr>
        <xdr:spPr>
          <a:xfrm>
            <a:off x="62611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8AE76C43-6AA1-402A-943E-E00EBE358635}"/>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1</xdr:col>
      <xdr:colOff>645956</xdr:colOff>
      <xdr:row>4</xdr:row>
      <xdr:rowOff>178085</xdr:rowOff>
    </xdr:from>
    <xdr:to>
      <xdr:col>3</xdr:col>
      <xdr:colOff>257175</xdr:colOff>
      <xdr:row>6</xdr:row>
      <xdr:rowOff>175898</xdr:rowOff>
    </xdr:to>
    <xdr:sp macro="" textlink="">
      <xdr:nvSpPr>
        <xdr:cNvPr id="9" name="Text popisu 23" descr="Tady jsme přidali sloupcové pole, které vytvořilo šest nových sloupců...">
          <a:extLst>
            <a:ext uri="{FF2B5EF4-FFF2-40B4-BE49-F238E27FC236}">
              <a16:creationId xmlns:a16="http://schemas.microsoft.com/office/drawing/2014/main" id="{DA7818BC-6F81-4A17-A351-4F43DF9175CB}"/>
            </a:ext>
          </a:extLst>
        </xdr:cNvPr>
        <xdr:cNvSpPr txBox="1"/>
      </xdr:nvSpPr>
      <xdr:spPr>
        <a:xfrm>
          <a:off x="1255556" y="940085"/>
          <a:ext cx="1335244" cy="37881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cs" sz="1100" b="0" baseline="0" noProof="0">
              <a:effectLst/>
              <a:latin typeface="Calibri" panose="020F0502020204030204" pitchFamily="34" charset="0"/>
              <a:ea typeface="Calibri" panose="020F0502020204030204" pitchFamily="34" charset="0"/>
              <a:cs typeface="Calibri" panose="020F0502020204030204" pitchFamily="34" charset="0"/>
            </a:rPr>
            <a:t>...utratil tuto částku za Jídlo: 125 Kč.</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0</xdr:col>
      <xdr:colOff>104775</xdr:colOff>
      <xdr:row>9</xdr:row>
      <xdr:rowOff>105629</xdr:rowOff>
    </xdr:from>
    <xdr:to>
      <xdr:col>1</xdr:col>
      <xdr:colOff>601599</xdr:colOff>
      <xdr:row>11</xdr:row>
      <xdr:rowOff>44669</xdr:rowOff>
    </xdr:to>
    <xdr:sp macro="" textlink="">
      <xdr:nvSpPr>
        <xdr:cNvPr id="12" name="Text popisu 23" descr="Tento příklad ukazuje, jak řádkové pole...">
          <a:extLst>
            <a:ext uri="{FF2B5EF4-FFF2-40B4-BE49-F238E27FC236}">
              <a16:creationId xmlns:a16="http://schemas.microsoft.com/office/drawing/2014/main" id="{8ACDCFF1-EF53-4517-9699-D589F3E32140}"/>
            </a:ext>
          </a:extLst>
        </xdr:cNvPr>
        <xdr:cNvSpPr txBox="1"/>
      </xdr:nvSpPr>
      <xdr:spPr>
        <a:xfrm>
          <a:off x="104775" y="1934429"/>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Táta...</a:t>
          </a:r>
        </a:p>
      </xdr:txBody>
    </xdr:sp>
    <xdr:clientData/>
  </xdr:twoCellAnchor>
  <xdr:twoCellAnchor editAs="absolute">
    <xdr:from>
      <xdr:col>1</xdr:col>
      <xdr:colOff>21696</xdr:colOff>
      <xdr:row>7</xdr:row>
      <xdr:rowOff>85725</xdr:rowOff>
    </xdr:from>
    <xdr:to>
      <xdr:col>1</xdr:col>
      <xdr:colOff>711763</xdr:colOff>
      <xdr:row>11</xdr:row>
      <xdr:rowOff>108771</xdr:rowOff>
    </xdr:to>
    <xdr:sp macro="" textlink="">
      <xdr:nvSpPr>
        <xdr:cNvPr id="13" name="obrazec_ŠipkaZakřivená">
          <a:extLst>
            <a:ext uri="{FF2B5EF4-FFF2-40B4-BE49-F238E27FC236}">
              <a16:creationId xmlns:a16="http://schemas.microsoft.com/office/drawing/2014/main" id="{E44AD35B-A032-468F-A455-B3359A4F750B}"/>
            </a:ext>
          </a:extLst>
        </xdr:cNvPr>
        <xdr:cNvSpPr/>
      </xdr:nvSpPr>
      <xdr:spPr>
        <a:xfrm rot="13532850">
          <a:off x="574282" y="1571489"/>
          <a:ext cx="80409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3</xdr:col>
      <xdr:colOff>95250</xdr:colOff>
      <xdr:row>6</xdr:row>
      <xdr:rowOff>190500</xdr:rowOff>
    </xdr:from>
    <xdr:to>
      <xdr:col>3</xdr:col>
      <xdr:colOff>95251</xdr:colOff>
      <xdr:row>8</xdr:row>
      <xdr:rowOff>41184</xdr:rowOff>
    </xdr:to>
    <xdr:cxnSp macro="">
      <xdr:nvCxnSpPr>
        <xdr:cNvPr id="14" name="obrazec_ŠipkaRovná">
          <a:extLst>
            <a:ext uri="{FF2B5EF4-FFF2-40B4-BE49-F238E27FC236}">
              <a16:creationId xmlns:a16="http://schemas.microsoft.com/office/drawing/2014/main" id="{8792D8A1-8378-4819-9CD8-EDC335A12C66}"/>
            </a:ext>
          </a:extLst>
        </xdr:cNvPr>
        <xdr:cNvCxnSpPr/>
      </xdr:nvCxnSpPr>
      <xdr:spPr>
        <a:xfrm flipH="1" flipV="1">
          <a:off x="2428875" y="1333500"/>
          <a:ext cx="1" cy="279309"/>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161925</xdr:colOff>
      <xdr:row>6</xdr:row>
      <xdr:rowOff>190500</xdr:rowOff>
    </xdr:from>
    <xdr:to>
      <xdr:col>4</xdr:col>
      <xdr:colOff>161925</xdr:colOff>
      <xdr:row>8</xdr:row>
      <xdr:rowOff>41183</xdr:rowOff>
    </xdr:to>
    <xdr:cxnSp macro="">
      <xdr:nvCxnSpPr>
        <xdr:cNvPr id="16" name="obrazec_ŠipkaRovná">
          <a:extLst>
            <a:ext uri="{FF2B5EF4-FFF2-40B4-BE49-F238E27FC236}">
              <a16:creationId xmlns:a16="http://schemas.microsoft.com/office/drawing/2014/main" id="{35B9D297-97B1-46EE-9F29-631AD20EB2B1}"/>
            </a:ext>
          </a:extLst>
        </xdr:cNvPr>
        <xdr:cNvCxnSpPr/>
      </xdr:nvCxnSpPr>
      <xdr:spPr>
        <a:xfrm flipV="1">
          <a:off x="3190875"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312581</xdr:colOff>
      <xdr:row>4</xdr:row>
      <xdr:rowOff>178085</xdr:rowOff>
    </xdr:from>
    <xdr:to>
      <xdr:col>5</xdr:col>
      <xdr:colOff>209550</xdr:colOff>
      <xdr:row>6</xdr:row>
      <xdr:rowOff>175898</xdr:rowOff>
    </xdr:to>
    <xdr:sp macro="" textlink="">
      <xdr:nvSpPr>
        <xdr:cNvPr id="21" name="Text popisu 23" descr="Tady jsme přidali sloupcové pole, které vytvořilo šest nových sloupců...">
          <a:extLst>
            <a:ext uri="{FF2B5EF4-FFF2-40B4-BE49-F238E27FC236}">
              <a16:creationId xmlns:a16="http://schemas.microsoft.com/office/drawing/2014/main" id="{22CEE01A-C875-473B-BB7B-33755865030C}"/>
            </a:ext>
          </a:extLst>
        </xdr:cNvPr>
        <xdr:cNvSpPr txBox="1"/>
      </xdr:nvSpPr>
      <xdr:spPr>
        <a:xfrm>
          <a:off x="2646206" y="940085"/>
          <a:ext cx="1335244" cy="37881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baseline="0" noProof="0">
              <a:effectLst/>
              <a:latin typeface="Calibri" panose="020F0502020204030204" pitchFamily="34" charset="0"/>
              <a:ea typeface="Calibri" panose="020F0502020204030204" pitchFamily="34" charset="0"/>
              <a:cs typeface="Calibri" panose="020F0502020204030204" pitchFamily="34" charset="0"/>
            </a:rPr>
            <a:t>...utratil tuto částku za Dárky: 95 Kč.</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714375</xdr:colOff>
      <xdr:row>6</xdr:row>
      <xdr:rowOff>190500</xdr:rowOff>
    </xdr:from>
    <xdr:to>
      <xdr:col>8</xdr:col>
      <xdr:colOff>714375</xdr:colOff>
      <xdr:row>8</xdr:row>
      <xdr:rowOff>41183</xdr:rowOff>
    </xdr:to>
    <xdr:cxnSp macro="">
      <xdr:nvCxnSpPr>
        <xdr:cNvPr id="22" name="obrazec_ŠipkaRovná">
          <a:extLst>
            <a:ext uri="{FF2B5EF4-FFF2-40B4-BE49-F238E27FC236}">
              <a16:creationId xmlns:a16="http://schemas.microsoft.com/office/drawing/2014/main" id="{A2A0C856-BC73-48BE-81F8-D1A9D1C4ECD0}"/>
            </a:ext>
          </a:extLst>
        </xdr:cNvPr>
        <xdr:cNvCxnSpPr/>
      </xdr:nvCxnSpPr>
      <xdr:spPr>
        <a:xfrm flipV="1">
          <a:off x="6381750"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579281</xdr:colOff>
      <xdr:row>4</xdr:row>
      <xdr:rowOff>178085</xdr:rowOff>
    </xdr:from>
    <xdr:to>
      <xdr:col>9</xdr:col>
      <xdr:colOff>1</xdr:colOff>
      <xdr:row>6</xdr:row>
      <xdr:rowOff>175898</xdr:rowOff>
    </xdr:to>
    <xdr:sp macro="" textlink="">
      <xdr:nvSpPr>
        <xdr:cNvPr id="23" name="Text popisu 23" descr="Tady jsme přidali sloupcové pole, které vytvořilo šest nových sloupců...">
          <a:extLst>
            <a:ext uri="{FF2B5EF4-FFF2-40B4-BE49-F238E27FC236}">
              <a16:creationId xmlns:a16="http://schemas.microsoft.com/office/drawing/2014/main" id="{5845E49D-19E4-4DE4-B296-7140934FFACC}"/>
            </a:ext>
          </a:extLst>
        </xdr:cNvPr>
        <xdr:cNvSpPr txBox="1"/>
      </xdr:nvSpPr>
      <xdr:spPr>
        <a:xfrm>
          <a:off x="5551331" y="940085"/>
          <a:ext cx="1078070" cy="37881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cs" sz="1100" b="0" baseline="0" noProof="0">
              <a:effectLst/>
              <a:latin typeface="Calibri" panose="020F0502020204030204" pitchFamily="34" charset="0"/>
              <a:ea typeface="Calibri" panose="020F0502020204030204" pitchFamily="34" charset="0"/>
              <a:cs typeface="Calibri" panose="020F0502020204030204" pitchFamily="34" charset="0"/>
            </a:rPr>
            <a:t>...utratil celkem 220 Kč.</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142493</xdr:colOff>
      <xdr:row>34</xdr:row>
      <xdr:rowOff>96022</xdr:rowOff>
    </xdr:to>
    <xdr:grpSp>
      <xdr:nvGrpSpPr>
        <xdr:cNvPr id="2" name="skupina_Průvodce">
          <a:extLst>
            <a:ext uri="{FF2B5EF4-FFF2-40B4-BE49-F238E27FC236}">
              <a16:creationId xmlns:a16="http://schemas.microsoft.com/office/drawing/2014/main" id="{A1F3A5EC-05EB-4B6E-9133-C9FA48CEBB72}"/>
            </a:ext>
          </a:extLst>
        </xdr:cNvPr>
        <xdr:cNvGrpSpPr/>
      </xdr:nvGrpSpPr>
      <xdr:grpSpPr>
        <a:xfrm>
          <a:off x="0" y="0"/>
          <a:ext cx="7781543" cy="6620647"/>
          <a:chOff x="0" y="0"/>
          <a:chExt cx="7781543" cy="7112345"/>
        </a:xfrm>
      </xdr:grpSpPr>
      <xdr:sp macro="" textlink="">
        <xdr:nvSpPr>
          <xdr:cNvPr id="3" name="txt_PrůvodceZáhlaví" descr="Jak jsme vytvořili sloupcové pole? Přetáhli jsme pole Typ v seznamu polí kontingenční tabulky dolů do oblasti Sloupce.">
            <a:extLst>
              <a:ext uri="{FF2B5EF4-FFF2-40B4-BE49-F238E27FC236}">
                <a16:creationId xmlns:a16="http://schemas.microsoft.com/office/drawing/2014/main" id="{6FFD8F25-9086-4F65-B955-AFFE859F08EB}"/>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Jak jsme vytvořili sloupcové pole?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Přetáhli jsme pole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Typ</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v seznamu </a:t>
            </a:r>
            <a:r>
              <a:rPr lang="cs-CZ" sz="1400" b="0" kern="1200" baseline="0">
                <a:solidFill>
                  <a:schemeClr val="dk1"/>
                </a:solidFill>
                <a:effectLst/>
                <a:latin typeface="Segoe UI Light" panose="020B0502040204020203" pitchFamily="34" charset="0"/>
                <a:ea typeface="+mn-ea"/>
                <a:cs typeface="Segoe UI Light" panose="020B0502040204020203" pitchFamily="34" charset="0"/>
              </a:rPr>
              <a:t>Pole kontingenční tabulky</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 dolů do oblasti </a:t>
            </a:r>
            <a:r>
              <a:rPr lang="cs" sz="1400" b="0" i="1" kern="1200" baseline="0">
                <a:solidFill>
                  <a:schemeClr val="dk1"/>
                </a:solidFill>
                <a:effectLst/>
                <a:latin typeface="Segoe UI Light" panose="020B0502040204020203" pitchFamily="34" charset="0"/>
                <a:ea typeface="+mn-ea"/>
                <a:cs typeface="Segoe UI Light" panose="020B0502040204020203" pitchFamily="34" charset="0"/>
              </a:rPr>
              <a:t>Sloupce</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C5EF6965-7CC0-499D-B456-E2BD688E61B3}"/>
              </a:ext>
            </a:extLst>
          </xdr:cNvPr>
          <xdr:cNvSpPr txBox="1"/>
        </xdr:nvSpPr>
        <xdr:spPr>
          <a:xfrm>
            <a:off x="0" y="6428698"/>
            <a:ext cx="7781543" cy="6836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F515764A-427E-4809-9930-E7EFD56E953A}"/>
              </a:ext>
            </a:extLst>
          </xdr:cNvPr>
          <xdr:cNvSpPr/>
        </xdr:nvSpPr>
        <xdr:spPr>
          <a:xfrm>
            <a:off x="62611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B3B68F37-F04E-43C9-849F-667B72C5DE81}"/>
              </a:ext>
            </a:extLst>
          </xdr:cNvPr>
          <xdr:cNvSpPr/>
        </xdr:nvSpPr>
        <xdr:spPr>
          <a:xfrm flipH="1">
            <a:off x="3048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oneCell">
    <xdr:from>
      <xdr:col>3</xdr:col>
      <xdr:colOff>480821</xdr:colOff>
      <xdr:row>5</xdr:row>
      <xdr:rowOff>24054</xdr:rowOff>
    </xdr:from>
    <xdr:to>
      <xdr:col>9</xdr:col>
      <xdr:colOff>23620</xdr:colOff>
      <xdr:row>30</xdr:row>
      <xdr:rowOff>38811</xdr:rowOff>
    </xdr:to>
    <xdr:pic>
      <xdr:nvPicPr>
        <xdr:cNvPr id="8" name="Obrázek 7">
          <a:extLst>
            <a:ext uri="{FF2B5EF4-FFF2-40B4-BE49-F238E27FC236}">
              <a16:creationId xmlns:a16="http://schemas.microsoft.com/office/drawing/2014/main" id="{94D46D1B-9152-4F7B-9493-EAB1D8537E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662046" y="976554"/>
          <a:ext cx="2457449" cy="4824882"/>
        </a:xfrm>
        <a:prstGeom prst="rect">
          <a:avLst/>
        </a:prstGeom>
      </xdr:spPr>
    </xdr:pic>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19</xdr:row>
      <xdr:rowOff>133350</xdr:rowOff>
    </xdr:from>
    <xdr:to>
      <xdr:col>10</xdr:col>
      <xdr:colOff>123443</xdr:colOff>
      <xdr:row>23</xdr:row>
      <xdr:rowOff>38862</xdr:rowOff>
    </xdr:to>
    <xdr:sp macro="" textlink="" fLocksText="0">
      <xdr:nvSpPr>
        <xdr:cNvPr id="2" name="txt_PraktickéCvičeníZápatí">
          <a:extLst>
            <a:ext uri="{FF2B5EF4-FFF2-40B4-BE49-F238E27FC236}">
              <a16:creationId xmlns:a16="http://schemas.microsoft.com/office/drawing/2014/main" id="{7D6AC15F-391E-46D9-9202-E268E6DB08CF}"/>
            </a:ext>
          </a:extLst>
        </xdr:cNvPr>
        <xdr:cNvSpPr txBox="1"/>
      </xdr:nvSpPr>
      <xdr:spPr>
        <a:xfrm>
          <a:off x="0" y="376237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PraktickéCvičení1" descr="Klikněte do kontingenční tabulky níže.">
          <a:extLst>
            <a:ext uri="{FF2B5EF4-FFF2-40B4-BE49-F238E27FC236}">
              <a16:creationId xmlns:a16="http://schemas.microsoft.com/office/drawing/2014/main"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Klikněte do kontingenční tabulky níže. </a:t>
          </a:r>
        </a:p>
      </xdr:txBody>
    </xdr:sp>
    <xdr:clientData/>
  </xdr:twoCellAnchor>
  <xdr:twoCellAnchor editAs="absolute">
    <xdr:from>
      <xdr:col>2</xdr:col>
      <xdr:colOff>656227</xdr:colOff>
      <xdr:row>3</xdr:row>
      <xdr:rowOff>17039</xdr:rowOff>
    </xdr:from>
    <xdr:to>
      <xdr:col>4</xdr:col>
      <xdr:colOff>466725</xdr:colOff>
      <xdr:row>11</xdr:row>
      <xdr:rowOff>104774</xdr:rowOff>
    </xdr:to>
    <xdr:sp macro="" textlink="" fLocksText="0">
      <xdr:nvSpPr>
        <xdr:cNvPr id="5" name="txt_PraktickéCvičení2" descr="Zobrazil se napravo seznam polí kontingenční tabulky? Výborně! (Pokud ho nevidíte, klikněte pravým tlačítkem myši na kontingenční tabulku níže a potom zvolte Zobrazit seznam polí.)">
          <a:extLst>
            <a:ext uri="{FF2B5EF4-FFF2-40B4-BE49-F238E27FC236}">
              <a16:creationId xmlns:a16="http://schemas.microsoft.com/office/drawing/2014/main" id="{AB39C435-1BDB-4BD6-A02D-4C14DB1CAAA1}"/>
            </a:ext>
          </a:extLst>
        </xdr:cNvPr>
        <xdr:cNvSpPr txBox="1"/>
      </xdr:nvSpPr>
      <xdr:spPr>
        <a:xfrm>
          <a:off x="2256427" y="588539"/>
          <a:ext cx="1544048" cy="161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kern="1200" baseline="0">
              <a:solidFill>
                <a:srgbClr val="000000"/>
              </a:solidFill>
              <a:effectLst/>
              <a:latin typeface="Segoe UI" panose="020B0502040204020203" pitchFamily="34" charset="0"/>
              <a:ea typeface="+mn-ea"/>
              <a:cs typeface="Segoe UI" panose="020B0502040204020203" pitchFamily="34" charset="0"/>
            </a:rPr>
            <a:t>Zobrazil se napravo seznam </a:t>
          </a:r>
          <a:r>
            <a:rPr lang="cs-CZ" sz="1000" b="0" i="0" kern="1200" baseline="0">
              <a:solidFill>
                <a:srgbClr val="000000"/>
              </a:solidFill>
              <a:effectLst/>
              <a:latin typeface="Segoe UI" panose="020B0502040204020203" pitchFamily="34" charset="0"/>
              <a:ea typeface="+mn-ea"/>
              <a:cs typeface="Segoe UI" panose="020B0502040204020203" pitchFamily="34" charset="0"/>
            </a:rPr>
            <a:t>Pole</a:t>
          </a:r>
          <a:r>
            <a:rPr lang="en-US" sz="1000" b="0" i="0" kern="1200" baseline="0">
              <a:solidFill>
                <a:srgbClr val="000000"/>
              </a:solidFill>
              <a:effectLst/>
              <a:latin typeface="Segoe UI" panose="020B0502040204020203" pitchFamily="34" charset="0"/>
              <a:ea typeface="+mn-ea"/>
              <a:cs typeface="Segoe UI" panose="020B0502040204020203" pitchFamily="34" charset="0"/>
            </a:rPr>
            <a:t> </a:t>
          </a:r>
          <a:r>
            <a:rPr lang="cs" sz="1000" b="0" i="0" kern="1200" baseline="0">
              <a:solidFill>
                <a:srgbClr val="000000"/>
              </a:solidFill>
              <a:effectLst/>
              <a:latin typeface="Segoe UI" panose="020B0502040204020203" pitchFamily="34" charset="0"/>
              <a:ea typeface="+mn-ea"/>
              <a:cs typeface="Segoe UI" panose="020B0502040204020203" pitchFamily="34" charset="0"/>
            </a:rPr>
            <a:t>kontingenční tabulky? Dobře! (Pokud ne, </a:t>
          </a:r>
          <a:br>
            <a:rPr lang="en-US" sz="1000" b="0" i="0" kern="1200" baseline="0">
              <a:solidFill>
                <a:srgbClr val="000000"/>
              </a:solidFill>
              <a:effectLst/>
              <a:latin typeface="Segoe UI" panose="020B0502040204020203" pitchFamily="34" charset="0"/>
              <a:ea typeface="+mn-ea"/>
              <a:cs typeface="Segoe UI" panose="020B0502040204020203" pitchFamily="34" charset="0"/>
            </a:rPr>
          </a:br>
          <a:r>
            <a:rPr lang="cs" sz="1000" b="0" i="0" kern="1200" baseline="0">
              <a:solidFill>
                <a:srgbClr val="000000"/>
              </a:solidFill>
              <a:effectLst/>
              <a:latin typeface="Segoe UI" panose="020B0502040204020203" pitchFamily="34" charset="0"/>
              <a:ea typeface="+mn-ea"/>
              <a:cs typeface="Segoe UI" panose="020B0502040204020203" pitchFamily="34" charset="0"/>
            </a:rPr>
            <a:t>klikněte na kontingenční tabulku níže pravým tlačítkem myši a zvolte </a:t>
          </a:r>
          <a:r>
            <a:rPr lang="cs" sz="1000" b="1" i="0" kern="1200" baseline="0">
              <a:solidFill>
                <a:srgbClr val="000000"/>
              </a:solidFill>
              <a:effectLst/>
              <a:latin typeface="Segoe UI" panose="020B0502040204020203" pitchFamily="34" charset="0"/>
              <a:ea typeface="+mn-ea"/>
              <a:cs typeface="Segoe UI" panose="020B0502040204020203" pitchFamily="34" charset="0"/>
            </a:rPr>
            <a:t>Zobrazit seznam polí</a:t>
          </a:r>
          <a:r>
            <a:rPr lang="cs" sz="1000" b="0" i="0" kern="1200" baseline="0">
              <a:solidFill>
                <a:srgbClr val="000000"/>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PraktickéCvičení3" descr="V seznamu polí kontingenční tabulky přetáhněte pole Typ dolů do oblasti Sloupce. (Jak jsme si ukázali na předchozím listu.)">
          <a:extLst>
            <a:ext uri="{FF2B5EF4-FFF2-40B4-BE49-F238E27FC236}">
              <a16:creationId xmlns:a16="http://schemas.microsoft.com/office/drawing/2014/main" id="{FD6190D3-8147-455B-88B2-AE04AA703BA0}"/>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V seznamu </a:t>
          </a:r>
          <a:r>
            <a:rPr lang="cs-CZ"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Pole</a:t>
          </a:r>
          <a:r>
            <a:rPr lang="cs"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kontingenční tabulky přetáhněte pole </a:t>
          </a:r>
          <a:r>
            <a:rPr lang="cs"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Typ</a:t>
          </a:r>
          <a:r>
            <a:rPr lang="cs"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dolů do oblasti </a:t>
          </a:r>
          <a:r>
            <a:rPr lang="cs"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Sloupce</a:t>
          </a:r>
          <a:r>
            <a:rPr lang="cs"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(Jak jsme si ukázali na předchozím listu.)</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obrazec_PraktickéCvičení1" descr="1">
          <a:extLst>
            <a:ext uri="{FF2B5EF4-FFF2-40B4-BE49-F238E27FC236}">
              <a16:creationId xmlns:a16="http://schemas.microsoft.com/office/drawing/2014/main"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obrazec_PraktickéCvičení2" descr="2">
          <a:extLst>
            <a:ext uri="{FF2B5EF4-FFF2-40B4-BE49-F238E27FC236}">
              <a16:creationId xmlns:a16="http://schemas.microsoft.com/office/drawing/2014/main" id="{AFBD8E9C-8094-4A59-BA8A-7399553698EC}"/>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obrazec_PraktickéCvičení3" descr="3">
          <a:extLst>
            <a:ext uri="{FF2B5EF4-FFF2-40B4-BE49-F238E27FC236}">
              <a16:creationId xmlns:a16="http://schemas.microsoft.com/office/drawing/2014/main" id="{E46E0741-F6C1-4776-8DBC-54484059FFC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PraktickéCvičeníZáhlaví" descr="Praktické cvičení ">
          <a:extLst>
            <a:ext uri="{FF2B5EF4-FFF2-40B4-BE49-F238E27FC236}">
              <a16:creationId xmlns:a16="http://schemas.microsoft.com/office/drawing/2014/main" id="{C1D9626F-6FA9-412E-AA3F-1EBEE84D8E6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Praktické cvičení </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20</xdr:row>
      <xdr:rowOff>98298</xdr:rowOff>
    </xdr:from>
    <xdr:to>
      <xdr:col>9</xdr:col>
      <xdr:colOff>419608</xdr:colOff>
      <xdr:row>22</xdr:row>
      <xdr:rowOff>73914</xdr:rowOff>
    </xdr:to>
    <xdr:sp macro="" textlink="" fLocksText="0">
      <xdr:nvSpPr>
        <xdr:cNvPr id="11" name="txt_PraktickéCvičení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AF6F87C0-5DC1-4DA5-9AF2-70081C52F9FD}"/>
            </a:ext>
          </a:extLst>
        </xdr:cNvPr>
        <xdr:cNvSpPr/>
      </xdr:nvSpPr>
      <xdr:spPr>
        <a:xfrm>
          <a:off x="62611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304800</xdr:colOff>
      <xdr:row>20</xdr:row>
      <xdr:rowOff>98298</xdr:rowOff>
    </xdr:from>
    <xdr:to>
      <xdr:col>1</xdr:col>
      <xdr:colOff>902208</xdr:colOff>
      <xdr:row>22</xdr:row>
      <xdr:rowOff>73914</xdr:rowOff>
    </xdr:to>
    <xdr:sp macro="" textlink="" fLocksText="0">
      <xdr:nvSpPr>
        <xdr:cNvPr id="12" name="txt_PraktickéCvičení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56408D35-F630-454D-B0F2-2B154F6BD165}"/>
            </a:ext>
          </a:extLst>
        </xdr:cNvPr>
        <xdr:cNvSpPr/>
      </xdr:nvSpPr>
      <xdr:spPr>
        <a:xfrm flipH="1">
          <a:off x="3048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editAs="absolute">
    <xdr:from>
      <xdr:col>7</xdr:col>
      <xdr:colOff>396851</xdr:colOff>
      <xdr:row>2</xdr:row>
      <xdr:rowOff>188490</xdr:rowOff>
    </xdr:from>
    <xdr:to>
      <xdr:col>10</xdr:col>
      <xdr:colOff>66675</xdr:colOff>
      <xdr:row>8</xdr:row>
      <xdr:rowOff>142875</xdr:rowOff>
    </xdr:to>
    <xdr:sp macro="" textlink="" fLocksText="0">
      <xdr:nvSpPr>
        <xdr:cNvPr id="13" name="txt_PraktickéCvičení4" descr="Kontingenční tabulka níže by se měla automaticky rozbalit, aby zahrnula tyto sloupce. Pokud se chcete vrátit zpět, zrušte zaškrtnutí políčka Typ.">
          <a:extLst>
            <a:ext uri="{FF2B5EF4-FFF2-40B4-BE49-F238E27FC236}">
              <a16:creationId xmlns:a16="http://schemas.microsoft.com/office/drawing/2014/main" id="{7A33D2AB-A34B-413A-99F5-55DCE773A5D9}"/>
            </a:ext>
          </a:extLst>
        </xdr:cNvPr>
        <xdr:cNvSpPr txBox="1"/>
      </xdr:nvSpPr>
      <xdr:spPr>
        <a:xfrm>
          <a:off x="5959451" y="569490"/>
          <a:ext cx="1765324" cy="1097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Kontingenční tabulka níže by se měla automaticky rozbalit a měla by obsahovat šest sloupců s typy. </a:t>
          </a:r>
        </a:p>
      </xdr:txBody>
    </xdr:sp>
    <xdr:clientData/>
  </xdr:twoCellAnchor>
  <xdr:twoCellAnchor editAs="absolute">
    <xdr:from>
      <xdr:col>7</xdr:col>
      <xdr:colOff>30461</xdr:colOff>
      <xdr:row>2</xdr:row>
      <xdr:rowOff>188490</xdr:rowOff>
    </xdr:from>
    <xdr:to>
      <xdr:col>7</xdr:col>
      <xdr:colOff>405365</xdr:colOff>
      <xdr:row>4</xdr:row>
      <xdr:rowOff>182394</xdr:rowOff>
    </xdr:to>
    <xdr:sp macro="" textlink="" fLocksText="0">
      <xdr:nvSpPr>
        <xdr:cNvPr id="14" name="obrazec_PraktickéCvičení4" descr="4">
          <a:extLst>
            <a:ext uri="{FF2B5EF4-FFF2-40B4-BE49-F238E27FC236}">
              <a16:creationId xmlns:a16="http://schemas.microsoft.com/office/drawing/2014/main" id="{99850A0D-5905-46C7-99F2-3A5D9F8B6C69}"/>
            </a:ext>
          </a:extLst>
        </xdr:cNvPr>
        <xdr:cNvSpPr/>
      </xdr:nvSpPr>
      <xdr:spPr>
        <a:xfrm>
          <a:off x="5593061" y="5694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533018</xdr:colOff>
      <xdr:row>21</xdr:row>
      <xdr:rowOff>93354</xdr:rowOff>
    </xdr:to>
    <xdr:grpSp>
      <xdr:nvGrpSpPr>
        <xdr:cNvPr id="2" name="skupina_Průvodce">
          <a:extLst>
            <a:ext uri="{FF2B5EF4-FFF2-40B4-BE49-F238E27FC236}">
              <a16:creationId xmlns:a16="http://schemas.microsoft.com/office/drawing/2014/main" id="{DB4820E7-B077-4DE5-978E-3D5D47B92A80}"/>
            </a:ext>
          </a:extLst>
        </xdr:cNvPr>
        <xdr:cNvGrpSpPr/>
      </xdr:nvGrpSpPr>
      <xdr:grpSpPr>
        <a:xfrm>
          <a:off x="0" y="0"/>
          <a:ext cx="7781543" cy="4093854"/>
          <a:chOff x="0" y="0"/>
          <a:chExt cx="7781543" cy="4287012"/>
        </a:xfrm>
      </xdr:grpSpPr>
      <xdr:sp macro="" textlink="">
        <xdr:nvSpPr>
          <xdr:cNvPr id="3" name="txt_PrůvodceZáhlaví" descr="Pojďme si zkontrolovat kontingenční tabulku, kterou jste právě vytvořili. Tentokrát jsme ale přidali speciální barvy. Tyto barvy vám pomůžou pochopit, kde jsou řádkové a sloupcové pole a kde je pole hodnot.">
            <a:extLst>
              <a:ext uri="{FF2B5EF4-FFF2-40B4-BE49-F238E27FC236}">
                <a16:creationId xmlns:a16="http://schemas.microsoft.com/office/drawing/2014/main" id="{BA27858F-C2CB-4AE1-8A08-B8812E7BD51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400" b="0" kern="1200" baseline="0">
                <a:solidFill>
                  <a:schemeClr val="dk1"/>
                </a:solidFill>
                <a:effectLst/>
                <a:latin typeface="Segoe UI Semibold" panose="020B0702040204020203" pitchFamily="34" charset="0"/>
                <a:ea typeface="+mn-ea"/>
                <a:cs typeface="Segoe UI Semibold" panose="020B0702040204020203" pitchFamily="34" charset="0"/>
              </a:rPr>
              <a:t>Pojďme si zkontrolovat kontingenční tabulku, kterou jste právě vytvořili. </a:t>
            </a:r>
            <a:r>
              <a:rPr lang="cs" sz="1400" b="0" kern="1200" baseline="0">
                <a:solidFill>
                  <a:schemeClr val="dk1"/>
                </a:solidFill>
                <a:effectLst/>
                <a:latin typeface="Segoe UI Light" panose="020B0502040204020203" pitchFamily="34" charset="0"/>
                <a:ea typeface="+mn-ea"/>
                <a:cs typeface="Segoe UI Light" panose="020B0502040204020203" pitchFamily="34" charset="0"/>
              </a:rPr>
              <a:t>Tentokrát jsme ale přidali určité speciální barvy. Tyto barvy vám pomůžou pochopit, kde jsou řádkové a sloupcové pole a kde je pole hodnot.</a:t>
            </a:r>
            <a:endParaRPr lang="en-US" sz="14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7A526CCC-2308-4D2C-B86C-E41F94E1BDB6}"/>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Tlačítko pro další krok s hypertextovým odkazem na další list">
            <a:hlinkClick xmlns:r="http://schemas.openxmlformats.org/officeDocument/2006/relationships" r:id="rId1" tooltip="Kliknutím sem můžete přejít na další list."/>
            <a:extLst>
              <a:ext uri="{FF2B5EF4-FFF2-40B4-BE49-F238E27FC236}">
                <a16:creationId xmlns:a16="http://schemas.microsoft.com/office/drawing/2014/main" id="{9153B190-CA6E-4717-977E-F4F4054D66A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Tlačítko Předchozí s hypertextovým odkazem na předchozí list">
            <a:hlinkClick xmlns:r="http://schemas.openxmlformats.org/officeDocument/2006/relationships" r:id="rId2" tooltip="Kliknutím sem se můžete vrátit na předchozí list."/>
            <a:extLst>
              <a:ext uri="{FF2B5EF4-FFF2-40B4-BE49-F238E27FC236}">
                <a16:creationId xmlns:a16="http://schemas.microsoft.com/office/drawing/2014/main" id="{D83F06F2-D02A-4BA4-816C-3C87302E718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editAs="absolute">
    <xdr:from>
      <xdr:col>0</xdr:col>
      <xdr:colOff>495304</xdr:colOff>
      <xdr:row>5</xdr:row>
      <xdr:rowOff>55245</xdr:rowOff>
    </xdr:from>
    <xdr:to>
      <xdr:col>2</xdr:col>
      <xdr:colOff>3812</xdr:colOff>
      <xdr:row>6</xdr:row>
      <xdr:rowOff>176819</xdr:rowOff>
    </xdr:to>
    <xdr:sp macro="" textlink="">
      <xdr:nvSpPr>
        <xdr:cNvPr id="8" name="Text popisu 23" descr="Řádkové pole...">
          <a:extLst>
            <a:ext uri="{FF2B5EF4-FFF2-40B4-BE49-F238E27FC236}">
              <a16:creationId xmlns:a16="http://schemas.microsoft.com/office/drawing/2014/main" id="{25B3E6E4-AAAA-4EC1-8C01-177160C5AE2E}"/>
            </a:ext>
          </a:extLst>
        </xdr:cNvPr>
        <xdr:cNvSpPr txBox="1"/>
      </xdr:nvSpPr>
      <xdr:spPr>
        <a:xfrm>
          <a:off x="495304" y="1055370"/>
          <a:ext cx="1108708"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Řádkové pole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364576</xdr:colOff>
      <xdr:row>14</xdr:row>
      <xdr:rowOff>76202</xdr:rowOff>
    </xdr:from>
    <xdr:to>
      <xdr:col>7</xdr:col>
      <xdr:colOff>414106</xdr:colOff>
      <xdr:row>16</xdr:row>
      <xdr:rowOff>22221</xdr:rowOff>
    </xdr:to>
    <xdr:sp macro="" textlink="">
      <xdr:nvSpPr>
        <xdr:cNvPr id="9" name="Text popisu 25" descr="...spolu s nově přidaným sloupcovým polem...">
          <a:extLst>
            <a:ext uri="{FF2B5EF4-FFF2-40B4-BE49-F238E27FC236}">
              <a16:creationId xmlns:a16="http://schemas.microsoft.com/office/drawing/2014/main" id="{0032BC7D-BDA5-45A6-A759-FE577AEE8086}"/>
            </a:ext>
          </a:extLst>
        </xdr:cNvPr>
        <xdr:cNvSpPr txBox="1"/>
      </xdr:nvSpPr>
      <xdr:spPr>
        <a:xfrm>
          <a:off x="2936326" y="2743202"/>
          <a:ext cx="3021330" cy="3270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Pole hodnot</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51894</xdr:colOff>
      <xdr:row>6</xdr:row>
      <xdr:rowOff>142878</xdr:rowOff>
    </xdr:from>
    <xdr:to>
      <xdr:col>8</xdr:col>
      <xdr:colOff>32187</xdr:colOff>
      <xdr:row>7</xdr:row>
      <xdr:rowOff>114303</xdr:rowOff>
    </xdr:to>
    <xdr:sp macro="" textlink="">
      <xdr:nvSpPr>
        <xdr:cNvPr id="10" name="obrazec_SloženáZávorkaDole">
          <a:extLst>
            <a:ext uri="{FF2B5EF4-FFF2-40B4-BE49-F238E27FC236}">
              <a16:creationId xmlns:a16="http://schemas.microsoft.com/office/drawing/2014/main" id="{BFA5DF18-9736-4CF4-B77C-4F584C447345}"/>
            </a:ext>
          </a:extLst>
        </xdr:cNvPr>
        <xdr:cNvSpPr/>
      </xdr:nvSpPr>
      <xdr:spPr>
        <a:xfrm rot="5400000">
          <a:off x="4387740" y="-436177"/>
          <a:ext cx="171450" cy="3691759"/>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371244</xdr:colOff>
      <xdr:row>5</xdr:row>
      <xdr:rowOff>161924</xdr:rowOff>
    </xdr:from>
    <xdr:to>
      <xdr:col>7</xdr:col>
      <xdr:colOff>503879</xdr:colOff>
      <xdr:row>6</xdr:row>
      <xdr:rowOff>110143</xdr:rowOff>
    </xdr:to>
    <xdr:sp macro="" textlink="">
      <xdr:nvSpPr>
        <xdr:cNvPr id="11" name="Text popisu 24" descr="...rozděluje pole hodnot.">
          <a:extLst>
            <a:ext uri="{FF2B5EF4-FFF2-40B4-BE49-F238E27FC236}">
              <a16:creationId xmlns:a16="http://schemas.microsoft.com/office/drawing/2014/main" id="{6227EEC0-7747-4D46-B133-C9A8FA06551B}"/>
            </a:ext>
          </a:extLst>
        </xdr:cNvPr>
        <xdr:cNvSpPr txBox="1"/>
      </xdr:nvSpPr>
      <xdr:spPr>
        <a:xfrm>
          <a:off x="2942994" y="1114424"/>
          <a:ext cx="3104435" cy="1387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cs" sz="1100" b="0" noProof="0">
              <a:effectLst/>
              <a:latin typeface="Calibri" panose="020F0502020204030204" pitchFamily="34" charset="0"/>
              <a:ea typeface="Calibri" panose="020F0502020204030204" pitchFamily="34" charset="0"/>
              <a:cs typeface="Calibri" panose="020F0502020204030204" pitchFamily="34" charset="0"/>
            </a:rPr>
            <a:t>Sloupcové pole </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1</xdr:col>
      <xdr:colOff>383085</xdr:colOff>
      <xdr:row>5</xdr:row>
      <xdr:rowOff>104644</xdr:rowOff>
    </xdr:from>
    <xdr:to>
      <xdr:col>2</xdr:col>
      <xdr:colOff>694934</xdr:colOff>
      <xdr:row>9</xdr:row>
      <xdr:rowOff>95844</xdr:rowOff>
    </xdr:to>
    <xdr:sp macro="" textlink="">
      <xdr:nvSpPr>
        <xdr:cNvPr id="12" name="obrazec_ŠipkaZakřivená">
          <a:extLst>
            <a:ext uri="{FF2B5EF4-FFF2-40B4-BE49-F238E27FC236}">
              <a16:creationId xmlns:a16="http://schemas.microsoft.com/office/drawing/2014/main" id="{8B3C6B4E-C336-44F0-9190-D37C2E550C44}"/>
            </a:ext>
          </a:extLst>
        </xdr:cNvPr>
        <xdr:cNvSpPr/>
      </xdr:nvSpPr>
      <xdr:spPr>
        <a:xfrm rot="12380056">
          <a:off x="992685" y="1104769"/>
          <a:ext cx="1302449" cy="7532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3</xdr:col>
      <xdr:colOff>51902</xdr:colOff>
      <xdr:row>13</xdr:row>
      <xdr:rowOff>95254</xdr:rowOff>
    </xdr:from>
    <xdr:to>
      <xdr:col>8</xdr:col>
      <xdr:colOff>32194</xdr:colOff>
      <xdr:row>14</xdr:row>
      <xdr:rowOff>76204</xdr:rowOff>
    </xdr:to>
    <xdr:sp macro="" textlink="">
      <xdr:nvSpPr>
        <xdr:cNvPr id="13" name="obrazec_SloženáZávorkaDole">
          <a:extLst>
            <a:ext uri="{FF2B5EF4-FFF2-40B4-BE49-F238E27FC236}">
              <a16:creationId xmlns:a16="http://schemas.microsoft.com/office/drawing/2014/main" id="{63EA3E57-9ED8-4BBD-915B-6665DAC7E655}"/>
            </a:ext>
          </a:extLst>
        </xdr:cNvPr>
        <xdr:cNvSpPr/>
      </xdr:nvSpPr>
      <xdr:spPr>
        <a:xfrm rot="16200000">
          <a:off x="4385448" y="809958"/>
          <a:ext cx="171450" cy="3695042"/>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pivotCache/_rels/pivotCacheDefinition1011.xml.rels>&#65279;<?xml version="1.0" encoding="utf-8"?><Relationships xmlns="http://schemas.openxmlformats.org/package/2006/relationships"><Relationship Type="http://schemas.openxmlformats.org/officeDocument/2006/relationships/pivotCacheRecords" Target="/xl/pivotCache/pivotCacheRecords1011.xml" Id="rId1" /></Relationships>
</file>

<file path=xl/pivotCache/_rels/pivotCacheDefinition112.xml.rels>&#65279;<?xml version="1.0" encoding="utf-8"?><Relationships xmlns="http://schemas.openxmlformats.org/package/2006/relationships"><Relationship Type="http://schemas.openxmlformats.org/officeDocument/2006/relationships/pivotCacheRecords" Target="/xl/pivotCache/pivotCacheRecords112.xml" Id="rId1" /></Relationships>
</file>

<file path=xl/pivotCache/_rels/pivotCacheDefinition114.xml.rels>&#65279;<?xml version="1.0" encoding="utf-8"?><Relationships xmlns="http://schemas.openxmlformats.org/package/2006/relationships"><Relationship Type="http://schemas.openxmlformats.org/officeDocument/2006/relationships/pivotCacheRecords" Target="/xl/pivotCache/pivotCacheRecords114.xml" Id="rId1" /></Relationships>
</file>

<file path=xl/pivotCache/_rels/pivotCacheDefinition1215.xml.rels>&#65279;<?xml version="1.0" encoding="utf-8"?><Relationships xmlns="http://schemas.openxmlformats.org/package/2006/relationships"><Relationship Type="http://schemas.openxmlformats.org/officeDocument/2006/relationships/pivotCacheRecords" Target="/xl/pivotCache/pivotCacheRecords1215.xml" Id="rId1" /></Relationships>
</file>

<file path=xl/pivotCache/_rels/pivotCacheDefinition133.xml.rels>&#65279;<?xml version="1.0" encoding="utf-8"?><Relationships xmlns="http://schemas.openxmlformats.org/package/2006/relationships"><Relationship Type="http://schemas.openxmlformats.org/officeDocument/2006/relationships/pivotCacheRecords" Target="/xl/pivotCache/pivotCacheRecords133.xml" Id="rId1" /></Relationships>
</file>

<file path=xl/pivotCache/_rels/pivotCacheDefinition1410.xml.rels>&#65279;<?xml version="1.0" encoding="utf-8"?><Relationships xmlns="http://schemas.openxmlformats.org/package/2006/relationships"><Relationship Type="http://schemas.openxmlformats.org/officeDocument/2006/relationships/pivotCacheRecords" Target="/xl/pivotCache/pivotCacheRecords1410.xml" Id="rId1" /></Relationships>
</file>

<file path=xl/pivotCache/_rels/pivotCacheDefinition158.xml.rels>&#65279;<?xml version="1.0" encoding="utf-8"?><Relationships xmlns="http://schemas.openxmlformats.org/package/2006/relationships"><Relationship Type="http://schemas.openxmlformats.org/officeDocument/2006/relationships/pivotCacheRecords" Target="/xl/pivotCache/pivotCacheRecords158.xml" Id="rId1" /></Relationships>
</file>

<file path=xl/pivotCache/_rels/pivotCacheDefinition22.xml.rels>&#65279;<?xml version="1.0" encoding="utf-8"?><Relationships xmlns="http://schemas.openxmlformats.org/package/2006/relationships"><Relationship Type="http://schemas.openxmlformats.org/officeDocument/2006/relationships/pivotCacheRecords" Target="/xl/pivotCache/pivotCacheRecords22.xml" Id="rId1" /></Relationships>
</file>

<file path=xl/pivotCache/_rels/pivotCacheDefinition36.xml.rels>&#65279;<?xml version="1.0" encoding="utf-8"?><Relationships xmlns="http://schemas.openxmlformats.org/package/2006/relationships"><Relationship Type="http://schemas.openxmlformats.org/officeDocument/2006/relationships/pivotCacheRecords" Target="/xl/pivotCache/pivotCacheRecords36.xml" Id="rId1" /></Relationships>
</file>

<file path=xl/pivotCache/_rels/pivotCacheDefinition414.xml.rels>&#65279;<?xml version="1.0" encoding="utf-8"?><Relationships xmlns="http://schemas.openxmlformats.org/package/2006/relationships"><Relationship Type="http://schemas.openxmlformats.org/officeDocument/2006/relationships/pivotCacheRecords" Target="/xl/pivotCache/pivotCacheRecords414.xml" Id="rId1" /></Relationships>
</file>

<file path=xl/pivotCache/_rels/pivotCacheDefinition57.xml.rels>&#65279;<?xml version="1.0" encoding="utf-8"?><Relationships xmlns="http://schemas.openxmlformats.org/package/2006/relationships"><Relationship Type="http://schemas.openxmlformats.org/officeDocument/2006/relationships/pivotCacheRecords" Target="/xl/pivotCache/pivotCacheRecords57.xml" Id="rId1" /></Relationships>
</file>

<file path=xl/pivotCache/_rels/pivotCacheDefinition69.xml.rels>&#65279;<?xml version="1.0" encoding="utf-8"?><Relationships xmlns="http://schemas.openxmlformats.org/package/2006/relationships"><Relationship Type="http://schemas.openxmlformats.org/officeDocument/2006/relationships/pivotCacheRecords" Target="/xl/pivotCache/pivotCacheRecords69.xml" Id="rId1" /></Relationships>
</file>

<file path=xl/pivotCache/_rels/pivotCacheDefinition71.xml.rels>&#65279;<?xml version="1.0" encoding="utf-8"?><Relationships xmlns="http://schemas.openxmlformats.org/package/2006/relationships"><Relationship Type="http://schemas.openxmlformats.org/officeDocument/2006/relationships/pivotCacheRecords" Target="/xl/pivotCache/pivotCacheRecords71.xml" Id="rId1" /></Relationships>
</file>

<file path=xl/pivotCache/_rels/pivotCacheDefinition85.xml.rels>&#65279;<?xml version="1.0" encoding="utf-8"?><Relationships xmlns="http://schemas.openxmlformats.org/package/2006/relationships"><Relationship Type="http://schemas.openxmlformats.org/officeDocument/2006/relationships/pivotCacheRecords" Target="/xl/pivotCache/pivotCacheRecords85.xml" Id="rId1" /></Relationships>
</file>

<file path=xl/pivotCache/_rels/pivotCacheDefinition913.xml.rels>&#65279;<?xml version="1.0" encoding="utf-8"?><Relationships xmlns="http://schemas.openxmlformats.org/package/2006/relationships"><Relationship Type="http://schemas.openxmlformats.org/officeDocument/2006/relationships/pivotCacheRecords" Target="/xl/pivotCache/pivotCacheRecords913.xml" Id="rId1" /></Relationships>
</file>

<file path=xl/pivotCache/pivotCacheDefinition10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59722" createdVersion="6" refreshedVersion="6" minRefreshableVersion="3" recordCount="8" xr:uid="{3192002E-E9E5-463C-AC6D-A8A82E51FDC4}">
  <cacheSource type="worksheet">
    <worksheetSource name="tbl_6.1"/>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0555558" createdVersion="6" refreshedVersion="6" minRefreshableVersion="3" recordCount="48" xr:uid="{342F3D5F-7B85-4EDE-BFF5-D85B6FD69F6E}">
  <cacheSource type="worksheet">
    <worksheetSource name="tbl_17.1"/>
  </cacheSource>
  <cacheFields count="4">
    <cacheField name="Kupující" numFmtId="0">
      <sharedItems count="2">
        <s v="Táta"/>
        <s v="Máma"/>
      </sharedItems>
    </cacheField>
    <cacheField name="Sezóna" numFmtId="0">
      <sharedItems count="4">
        <s v="Zima"/>
        <s v="Jaro"/>
        <s v="Léto"/>
        <s v="Podzim"/>
      </sharedItems>
    </cacheField>
    <cacheField name="Typ" numFmtId="0">
      <sharedItems count="3">
        <s v="Pojištění"/>
        <s v="Nájemné"/>
        <s v="Služby"/>
      </sharedItems>
    </cacheField>
    <cacheField name="Částka" numFmtId="164">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828705" createdVersion="6" refreshedVersion="6" minRefreshableVersion="3" recordCount="48" xr:uid="{00000000-000A-0000-FFFF-FFFF37000000}">
  <cacheSource type="worksheet">
    <worksheetSource name="tbl_18.1"/>
  </cacheSource>
  <cacheFields count="4">
    <cacheField name="Sezóna" numFmtId="0">
      <sharedItems count="4">
        <s v="Zima"/>
        <s v="Jaro"/>
        <s v="Léto"/>
        <s v="Podzim"/>
      </sharedItems>
    </cacheField>
    <cacheField name="Prodejce" numFmtId="0">
      <sharedItems count="3">
        <s v="Jana"/>
        <s v="Jiří"/>
        <s v="David"/>
      </sharedItems>
    </cacheField>
    <cacheField name="Produkt" numFmtId="0">
      <sharedItems/>
    </cacheField>
    <cacheField name="Prodané jednotky" numFmtId="170">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2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2175928" createdVersion="6" refreshedVersion="6" minRefreshableVersion="3" recordCount="8" xr:uid="{0917B842-56BF-4669-9207-A904661548BD}">
  <cacheSource type="worksheet">
    <worksheetSource name="tbl_2.1"/>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3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2175928" createdVersion="6" refreshedVersion="6" minRefreshableVersion="3" recordCount="8" xr:uid="{CE9DF51E-AE3D-4A52-BD51-7F467F735D9C}">
  <cacheSource type="worksheet">
    <worksheetSource name="tbl_3.1"/>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4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2407405" createdVersion="6" refreshedVersion="6" minRefreshableVersion="3" recordCount="8" xr:uid="{3F5FDE83-704A-4096-98E7-CC55986FBB57}">
  <cacheSource type="worksheet">
    <worksheetSource name="tbl_4.1"/>
  </cacheSource>
  <cacheFields count="4">
    <cacheField name="Datum" numFmtId="169">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Kupující" numFmtId="0">
      <sharedItems count="3">
        <s v="Táta"/>
        <s v="Máma"/>
        <s v="Klára"/>
      </sharedItems>
    </cacheField>
    <cacheField name="Typ" numFmtId="0">
      <sharedItems count="5">
        <s v="Dárky"/>
        <s v="Jídlo"/>
        <s v="Vstupenky"/>
        <s v="Hudba"/>
        <s v="Sport"/>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5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2407405" createdVersion="6" refreshedVersion="6" minRefreshableVersion="3" recordCount="8" xr:uid="{9730D93E-78F6-4C30-A9AB-ED68BCAA1456}">
  <cacheSource type="worksheet">
    <worksheetSource name="tbl_4.116"/>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ount="5">
        <s v="Dárky"/>
        <s v="Jídlo"/>
        <s v="Vstupenky"/>
        <s v="Hudba"/>
        <s v="Sport"/>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0555558" createdVersion="6" refreshedVersion="6" minRefreshableVersion="3" recordCount="12" xr:uid="{C050688C-C2D0-40A3-9EB2-1D3A3E0DA65B}">
  <cacheSource type="worksheet">
    <worksheetSource name="tbl_16.1"/>
  </cacheSource>
  <cacheFields count="4">
    <cacheField name="Měsíc" numFmtId="0">
      <sharedItems count="4">
        <s v="Leden"/>
        <s v="Únor"/>
        <s v="Březen"/>
        <s v="Duben"/>
      </sharedItems>
    </cacheField>
    <cacheField name="Kupující" numFmtId="0">
      <sharedItems count="3">
        <s v="Klára"/>
        <s v="Táta"/>
        <s v="Máma"/>
      </sharedItems>
    </cacheField>
    <cacheField name="Typ" numFmtId="0">
      <sharedItems count="2">
        <s v="Jídlo"/>
        <s v="Služby"/>
      </sharedItems>
    </cacheField>
    <cacheField name="Částka"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3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0787035" createdVersion="6" refreshedVersion="6" minRefreshableVersion="3" recordCount="8" xr:uid="{9471D7E8-F7E9-477B-BCF2-B78304F51725}">
  <cacheSource type="worksheet">
    <worksheetSource name="tbl_1.1"/>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4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0902781" createdVersion="6" refreshedVersion="6" minRefreshableVersion="3" recordCount="21" xr:uid="{8D48CA40-5948-4319-A131-E350B4DAC8C2}">
  <cacheSource type="worksheet">
    <worksheetSource name="tbl_15.1"/>
  </cacheSource>
  <cacheFields count="4">
    <cacheField name="Datum" numFmtId="169">
      <sharedItems containsSemiMixedTypes="0" containsNonDate="0" containsDate="1" containsString="0" minDate="2017-01-01T00:00:00" maxDate="2017-02-26T00:00:00"/>
    </cacheField>
    <cacheField name="Kupující" numFmtId="0">
      <sharedItems count="3">
        <s v="Táta"/>
        <s v="Klára"/>
        <s v="Máma"/>
      </sharedItems>
    </cacheField>
    <cacheField name="Typ" numFmtId="0">
      <sharedItems count="20">
        <s v="Sport"/>
        <s v="Letenky"/>
        <s v="Daně"/>
        <s v="Hudba"/>
        <s v="Vstupenky"/>
        <s v="Knihy"/>
        <s v="Večeře v restauraci"/>
        <s v="Oblečení"/>
        <s v="Hudební výchova"/>
        <s v="Parkování"/>
        <s v="Elektronika"/>
        <s v="Palivo"/>
        <s v="Jídlo"/>
        <s v="Členské příspěvky"/>
        <s v="Zdravotní péče"/>
        <s v="Elektřina"/>
        <s v="Zubař"/>
        <s v="Pojištění auta"/>
        <s v="Životní pojištění"/>
        <s v="Pojištění domácnosti"/>
      </sharedItems>
    </cacheField>
    <cacheField name="Částka"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5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134258" createdVersion="6" refreshedVersion="6" minRefreshableVersion="3" recordCount="21" xr:uid="{60ADDD41-AA09-41F8-9725-2FE95F3A4262}">
  <cacheSource type="worksheet">
    <worksheetSource name="Výdaje1281710"/>
  </cacheSource>
  <cacheFields count="4">
    <cacheField name="Datum" numFmtId="169">
      <sharedItems containsSemiMixedTypes="0" containsNonDate="0" containsDate="1" containsString="0" minDate="2017-01-01T00:00:00" maxDate="2017-02-26T00:00:00"/>
    </cacheField>
    <cacheField name="Kupující" numFmtId="0">
      <sharedItems count="3">
        <s v="Táta"/>
        <s v="Klára"/>
        <s v="Máma"/>
      </sharedItems>
    </cacheField>
    <cacheField name="Typ" numFmtId="0">
      <sharedItems count="20">
        <s v="Sport"/>
        <s v="Letenky"/>
        <s v="Daně"/>
        <s v="Hudba"/>
        <s v="Vstupenky"/>
        <s v="Knihy"/>
        <s v="Večeře v restauraci"/>
        <s v="Oblečení"/>
        <s v="Hudební výchova"/>
        <s v="Parkování"/>
        <s v="Elektronika"/>
        <s v="Palivo"/>
        <s v="Jídlo"/>
        <s v="Členské příspěvky"/>
        <s v="Zdravotní péče"/>
        <s v="Elektřina"/>
        <s v="Zubař"/>
        <s v="Pojištění auta"/>
        <s v="Životní pojištění"/>
        <s v="Pojištění domácnosti"/>
      </sharedItems>
    </cacheField>
    <cacheField name="Částka"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6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249997" createdVersion="6" refreshedVersion="6" minRefreshableVersion="3" recordCount="21" xr:uid="{1B08D0C2-E14A-4324-9AFD-E61F421B2BE0}">
  <cacheSource type="worksheet">
    <worksheetSource name="tbl_13.1"/>
  </cacheSource>
  <cacheFields count="5">
    <cacheField name="Datum" numFmtId="169">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Kupující" numFmtId="0">
      <sharedItems count="3">
        <s v="Táta"/>
        <s v="Klára"/>
        <s v="Máma"/>
      </sharedItems>
    </cacheField>
    <cacheField name="Typ" numFmtId="0">
      <sharedItems/>
    </cacheField>
    <cacheField name="Částka" numFmtId="164">
      <sharedItems containsSemiMixedTypes="0" containsString="0" containsNumber="1" containsInteger="1" minValue="20" maxValue="1000"/>
    </cacheField>
    <cacheField name="Měsíce"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7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249997" createdVersion="6" refreshedVersion="6" minRefreshableVersion="3" recordCount="21" xr:uid="{D3A15FE5-ED1D-437B-8EA4-181430AB3EC7}">
  <cacheSource type="worksheet">
    <worksheetSource name="tbl_11.1"/>
  </cacheSource>
  <cacheFields count="5">
    <cacheField name="Datum" numFmtId="169">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Kupující" numFmtId="0">
      <sharedItems count="3">
        <s v="Táta"/>
        <s v="Klára"/>
        <s v="Máma"/>
      </sharedItems>
    </cacheField>
    <cacheField name="Typ" numFmtId="0">
      <sharedItems count="20">
        <s v="Sport"/>
        <s v="Letenky"/>
        <s v="Daně"/>
        <s v="Hudba"/>
        <s v="Vstupenky"/>
        <s v="Knihy"/>
        <s v="Večeře v restauraci"/>
        <s v="Oblečení"/>
        <s v="Hudební výchova"/>
        <s v="Parkování"/>
        <s v="Elektronika"/>
        <s v="Palivo"/>
        <s v="Jídlo"/>
        <s v="Členské příspěvky"/>
        <s v="Zdravotní péče"/>
        <s v="Elektřina"/>
        <s v="Zubař"/>
        <s v="Pojištění auta"/>
        <s v="Životní pojištění"/>
        <s v="Pojištění domácnosti"/>
      </sharedItems>
    </cacheField>
    <cacheField name="Částka" numFmtId="164">
      <sharedItems containsSemiMixedTypes="0" containsString="0" containsNumber="1" containsInteger="1" minValue="20" maxValue="1000"/>
    </cacheField>
    <cacheField name="Měsíce"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8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481482" createdVersion="6" refreshedVersion="6" minRefreshableVersion="3" recordCount="21" xr:uid="{28379682-725B-4C56-8319-E6CABC7FC711}">
  <cacheSource type="worksheet">
    <worksheetSource name="tbl_10.1"/>
  </cacheSource>
  <cacheFields count="5">
    <cacheField name="Datum" numFmtId="169">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Kupující" numFmtId="0">
      <sharedItems count="3">
        <s v="Táta"/>
        <s v="Klára"/>
        <s v="Máma"/>
      </sharedItems>
    </cacheField>
    <cacheField name="Typ" numFmtId="0">
      <sharedItems count="20">
        <s v="Sport"/>
        <s v="Letenky"/>
        <s v="Daně"/>
        <s v="Hudba"/>
        <s v="Vstupenky"/>
        <s v="Knihy"/>
        <s v="Večeře v restauraci"/>
        <s v="Oblečení"/>
        <s v="Hudební výchova"/>
        <s v="Parkování"/>
        <s v="Elektronika"/>
        <s v="Palivo"/>
        <s v="Jídlo"/>
        <s v="Členské příspěvky"/>
        <s v="Zdravotní péče"/>
        <s v="Elektřina"/>
        <s v="Zubař"/>
        <s v="Pojištění auta"/>
        <s v="Životní pojištění"/>
        <s v="Pojištění domácnosti"/>
      </sharedItems>
    </cacheField>
    <cacheField name="Částka" numFmtId="164">
      <sharedItems containsSemiMixedTypes="0" containsString="0" containsNumber="1" containsInteger="1" minValue="20" maxValue="1000"/>
    </cacheField>
    <cacheField name="Měsíce"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9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04658159722" createdVersion="6" refreshedVersion="6" minRefreshableVersion="3" recordCount="8" xr:uid="{DA7BDD7A-D72E-42C7-8326-D27255A35A6F}">
  <cacheSource type="worksheet">
    <worksheetSource name="tbl_7.1"/>
  </cacheSource>
  <cacheFields count="4">
    <cacheField name="Datum" numFmtId="169">
      <sharedItems containsSemiMixedTypes="0" containsNonDate="0" containsDate="1" containsString="0" minDate="2017-01-01T00:00:00" maxDate="2017-02-26T00:00:00"/>
    </cacheField>
    <cacheField name="Kupující" numFmtId="0">
      <sharedItems count="3">
        <s v="Táta"/>
        <s v="Máma"/>
        <s v="Klára"/>
      </sharedItems>
    </cacheField>
    <cacheField name="Typ" numFmtId="0">
      <sharedItems count="5">
        <s v="Dárky"/>
        <s v="Jídlo"/>
        <s v="Vstupenky"/>
        <s v="Hudba"/>
        <s v="Sport"/>
      </sharedItems>
    </cacheField>
    <cacheField name="Částka"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0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árky"/>
    <n v="95"/>
  </r>
  <r>
    <d v="2017-01-15T00:00:00"/>
    <x v="1"/>
    <s v="Jídlo"/>
    <n v="325"/>
  </r>
  <r>
    <d v="2017-01-17T00:00:00"/>
    <x v="1"/>
    <s v="Vstupenky"/>
    <n v="250"/>
  </r>
  <r>
    <d v="2017-01-21T00:00:00"/>
    <x v="0"/>
    <s v="Jídlo"/>
    <n v="125"/>
  </r>
  <r>
    <d v="2017-02-02T00:00:00"/>
    <x v="1"/>
    <s v="Jídlo"/>
    <n v="235"/>
  </r>
  <r>
    <d v="2017-02-20T00:00:00"/>
    <x v="2"/>
    <s v="Hudba"/>
    <n v="20"/>
  </r>
  <r>
    <d v="2017-02-25T00:00:00"/>
    <x v="2"/>
    <s v="Vstupenky"/>
    <n v="125"/>
  </r>
  <r>
    <d v="2017-02-25T00:00:00"/>
    <x v="2"/>
    <s v="Sport"/>
    <n v="125"/>
  </r>
</pivotCacheRecords>
</file>

<file path=xl/pivotCache/pivotCacheRecords1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1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s v="Pomeranče"/>
    <n v="300"/>
  </r>
  <r>
    <x v="0"/>
    <x v="1"/>
    <s v="Grapefruity"/>
    <n v="200"/>
  </r>
  <r>
    <x v="0"/>
    <x v="2"/>
    <s v="Jablka"/>
    <n v="400"/>
  </r>
  <r>
    <x v="0"/>
    <x v="0"/>
    <s v="Banány"/>
    <n v="300"/>
  </r>
  <r>
    <x v="0"/>
    <x v="1"/>
    <s v="Pomeranče"/>
    <n v="800"/>
  </r>
  <r>
    <x v="0"/>
    <x v="2"/>
    <s v="Grapefruity"/>
    <n v="400"/>
  </r>
  <r>
    <x v="0"/>
    <x v="0"/>
    <s v="Jablka"/>
    <n v="200"/>
  </r>
  <r>
    <x v="0"/>
    <x v="1"/>
    <s v="Banány"/>
    <n v="300"/>
  </r>
  <r>
    <x v="0"/>
    <x v="2"/>
    <s v="Pomeranče"/>
    <n v="450"/>
  </r>
  <r>
    <x v="0"/>
    <x v="0"/>
    <s v="Grapefruity"/>
    <n v="230"/>
  </r>
  <r>
    <x v="0"/>
    <x v="1"/>
    <s v="Jablka"/>
    <n v="120"/>
  </r>
  <r>
    <x v="0"/>
    <x v="2"/>
    <s v="Banány"/>
    <n v="400"/>
  </r>
  <r>
    <x v="1"/>
    <x v="0"/>
    <s v="Řepa"/>
    <n v="210"/>
  </r>
  <r>
    <x v="1"/>
    <x v="1"/>
    <s v="Brambory"/>
    <n v="300"/>
  </r>
  <r>
    <x v="1"/>
    <x v="2"/>
    <s v="Hlávkový salát"/>
    <n v="400"/>
  </r>
  <r>
    <x v="1"/>
    <x v="0"/>
    <s v="Ředkvičky"/>
    <n v="230"/>
  </r>
  <r>
    <x v="1"/>
    <x v="1"/>
    <s v="Řepa"/>
    <n v="900"/>
  </r>
  <r>
    <x v="1"/>
    <x v="2"/>
    <s v="Brambory"/>
    <n v="300"/>
  </r>
  <r>
    <x v="1"/>
    <x v="0"/>
    <s v="Hlávkový salát"/>
    <n v="200"/>
  </r>
  <r>
    <x v="1"/>
    <x v="1"/>
    <s v="Ředkvičky"/>
    <n v="1000"/>
  </r>
  <r>
    <x v="1"/>
    <x v="2"/>
    <s v="Řepa"/>
    <n v="220"/>
  </r>
  <r>
    <x v="1"/>
    <x v="0"/>
    <s v="Brambory"/>
    <n v="400"/>
  </r>
  <r>
    <x v="1"/>
    <x v="1"/>
    <s v="Hlávkový salát"/>
    <n v="200"/>
  </r>
  <r>
    <x v="1"/>
    <x v="2"/>
    <s v="Ředkvičky"/>
    <n v="400"/>
  </r>
  <r>
    <x v="2"/>
    <x v="0"/>
    <s v="Borůvky"/>
    <n v="100"/>
  </r>
  <r>
    <x v="2"/>
    <x v="1"/>
    <s v="Jahody"/>
    <n v="30"/>
  </r>
  <r>
    <x v="2"/>
    <x v="2"/>
    <s v="Hrozny"/>
    <n v="123"/>
  </r>
  <r>
    <x v="2"/>
    <x v="0"/>
    <s v="Dýně"/>
    <n v="300"/>
  </r>
  <r>
    <x v="2"/>
    <x v="1"/>
    <s v="Borůvky"/>
    <n v="350"/>
  </r>
  <r>
    <x v="2"/>
    <x v="2"/>
    <s v="Jahody"/>
    <n v="230"/>
  </r>
  <r>
    <x v="2"/>
    <x v="0"/>
    <s v="Hrozny"/>
    <n v="120"/>
  </r>
  <r>
    <x v="2"/>
    <x v="1"/>
    <s v="Dýně"/>
    <n v="640"/>
  </r>
  <r>
    <x v="2"/>
    <x v="2"/>
    <s v="Borůvky"/>
    <n v="530"/>
  </r>
  <r>
    <x v="2"/>
    <x v="0"/>
    <s v="Jahody"/>
    <n v="560"/>
  </r>
  <r>
    <x v="2"/>
    <x v="1"/>
    <s v="Hrozny"/>
    <n v="240"/>
  </r>
  <r>
    <x v="2"/>
    <x v="2"/>
    <s v="Dýně"/>
    <n v="250"/>
  </r>
  <r>
    <x v="3"/>
    <x v="0"/>
    <s v="Tykve"/>
    <n v="62"/>
  </r>
  <r>
    <x v="3"/>
    <x v="1"/>
    <s v="Cukety"/>
    <n v="600"/>
  </r>
  <r>
    <x v="3"/>
    <x v="2"/>
    <s v="Jablka"/>
    <n v="340"/>
  </r>
  <r>
    <x v="3"/>
    <x v="0"/>
    <s v="Pomeranče"/>
    <n v="205"/>
  </r>
  <r>
    <x v="3"/>
    <x v="1"/>
    <s v="Tykve"/>
    <n v="500"/>
  </r>
  <r>
    <x v="3"/>
    <x v="2"/>
    <s v="Cukety"/>
    <n v="403"/>
  </r>
  <r>
    <x v="3"/>
    <x v="0"/>
    <s v="Jablka"/>
    <n v="503"/>
  </r>
  <r>
    <x v="3"/>
    <x v="1"/>
    <s v="Pomeranče"/>
    <n v="2000"/>
  </r>
  <r>
    <x v="3"/>
    <x v="2"/>
    <s v="Tykve"/>
    <n v="140"/>
  </r>
  <r>
    <x v="3"/>
    <x v="0"/>
    <s v="Cukety"/>
    <n v="502"/>
  </r>
  <r>
    <x v="3"/>
    <x v="1"/>
    <s v="Jablka"/>
    <n v="120"/>
  </r>
  <r>
    <x v="3"/>
    <x v="2"/>
    <s v="Pomeranče"/>
    <n v="50"/>
  </r>
</pivotCacheRecords>
</file>

<file path=xl/pivotCache/pivotCacheRecords12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árky"/>
    <n v="95"/>
  </r>
  <r>
    <d v="2017-01-15T00:00:00"/>
    <x v="1"/>
    <s v="Jídlo"/>
    <n v="325"/>
  </r>
  <r>
    <d v="2017-01-17T00:00:00"/>
    <x v="1"/>
    <s v="Vstupenky"/>
    <n v="250"/>
  </r>
  <r>
    <d v="2017-01-21T00:00:00"/>
    <x v="0"/>
    <s v="Jídlo"/>
    <n v="125"/>
  </r>
  <r>
    <d v="2017-02-02T00:00:00"/>
    <x v="1"/>
    <s v="Jídlo"/>
    <n v="235"/>
  </r>
  <r>
    <d v="2017-02-20T00:00:00"/>
    <x v="2"/>
    <s v="Hudba"/>
    <n v="20"/>
  </r>
  <r>
    <d v="2017-02-25T00:00:00"/>
    <x v="2"/>
    <s v="Vstupenky"/>
    <n v="125"/>
  </r>
  <r>
    <d v="2017-02-25T00:00:00"/>
    <x v="2"/>
    <s v="Sport"/>
    <n v="125"/>
  </r>
</pivotCacheRecords>
</file>

<file path=xl/pivotCache/pivotCacheRecords13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árky"/>
    <n v="95"/>
  </r>
  <r>
    <d v="2017-01-15T00:00:00"/>
    <x v="1"/>
    <s v="Jídlo"/>
    <n v="325"/>
  </r>
  <r>
    <d v="2017-01-17T00:00:00"/>
    <x v="1"/>
    <s v="Vstupenky"/>
    <n v="250"/>
  </r>
  <r>
    <d v="2017-01-21T00:00:00"/>
    <x v="0"/>
    <s v="Jídlo"/>
    <n v="125"/>
  </r>
  <r>
    <d v="2017-02-02T00:00:00"/>
    <x v="1"/>
    <s v="Jídlo"/>
    <n v="235"/>
  </r>
  <r>
    <d v="2017-02-20T00:00:00"/>
    <x v="2"/>
    <s v="Hudba"/>
    <n v="20"/>
  </r>
  <r>
    <d v="2017-02-25T00:00:00"/>
    <x v="2"/>
    <s v="Vstupenky"/>
    <n v="125"/>
  </r>
  <r>
    <d v="2017-02-25T00:00:00"/>
    <x v="2"/>
    <s v="Sport"/>
    <n v="125"/>
  </r>
</pivotCacheRecords>
</file>

<file path=xl/pivotCache/pivotCacheRecords14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n v="95"/>
  </r>
  <r>
    <x v="1"/>
    <x v="1"/>
    <x v="1"/>
    <n v="325"/>
  </r>
  <r>
    <x v="2"/>
    <x v="1"/>
    <x v="2"/>
    <n v="250"/>
  </r>
  <r>
    <x v="3"/>
    <x v="0"/>
    <x v="1"/>
    <n v="125"/>
  </r>
  <r>
    <x v="4"/>
    <x v="1"/>
    <x v="1"/>
    <n v="235"/>
  </r>
  <r>
    <x v="5"/>
    <x v="2"/>
    <x v="3"/>
    <n v="20"/>
  </r>
  <r>
    <x v="6"/>
    <x v="2"/>
    <x v="2"/>
    <n v="125"/>
  </r>
  <r>
    <x v="6"/>
    <x v="2"/>
    <x v="4"/>
    <n v="125"/>
  </r>
</pivotCacheRecords>
</file>

<file path=xl/pivotCache/pivotCacheRecords15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2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Cache/pivotCacheRecords3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Dárky"/>
    <n v="95"/>
  </r>
  <r>
    <d v="2017-01-15T00:00:00"/>
    <x v="1"/>
    <s v="Jídlo"/>
    <n v="325"/>
  </r>
  <r>
    <d v="2017-01-17T00:00:00"/>
    <x v="1"/>
    <s v="Vstupenky"/>
    <n v="250"/>
  </r>
  <r>
    <d v="2017-01-21T00:00:00"/>
    <x v="0"/>
    <s v="Jídlo"/>
    <n v="125"/>
  </r>
  <r>
    <d v="2017-02-02T00:00:00"/>
    <x v="1"/>
    <s v="Jídlo"/>
    <n v="235"/>
  </r>
  <r>
    <d v="2017-02-20T00:00:00"/>
    <x v="2"/>
    <s v="Hudba"/>
    <n v="20"/>
  </r>
  <r>
    <d v="2017-02-25T00:00:00"/>
    <x v="2"/>
    <s v="Vstupenky"/>
    <n v="125"/>
  </r>
  <r>
    <d v="2017-02-25T00:00:00"/>
    <x v="2"/>
    <s v="Sport"/>
    <n v="125"/>
  </r>
</pivotCacheRecords>
</file>

<file path=xl/pivotCache/pivotCacheRecords4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5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6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s v="Sport"/>
    <n v="1000"/>
  </r>
  <r>
    <x v="0"/>
    <x v="0"/>
    <s v="Letenky"/>
    <n v="500"/>
  </r>
  <r>
    <x v="0"/>
    <x v="0"/>
    <s v="Daně"/>
    <n v="500"/>
  </r>
  <r>
    <x v="1"/>
    <x v="1"/>
    <s v="Hudba"/>
    <n v="20"/>
  </r>
  <r>
    <x v="2"/>
    <x v="1"/>
    <s v="Vstupenky"/>
    <n v="125"/>
  </r>
  <r>
    <x v="3"/>
    <x v="1"/>
    <s v="Knihy"/>
    <n v="250"/>
  </r>
  <r>
    <x v="1"/>
    <x v="1"/>
    <s v="Večeře v restauraci"/>
    <n v="20"/>
  </r>
  <r>
    <x v="2"/>
    <x v="1"/>
    <s v="Oblečení"/>
    <n v="125"/>
  </r>
  <r>
    <x v="3"/>
    <x v="1"/>
    <s v="Hudební výchova"/>
    <n v="250"/>
  </r>
  <r>
    <x v="1"/>
    <x v="1"/>
    <s v="Parkování"/>
    <n v="20"/>
  </r>
  <r>
    <x v="2"/>
    <x v="1"/>
    <s v="Elektronika"/>
    <n v="125"/>
  </r>
  <r>
    <x v="4"/>
    <x v="2"/>
    <s v="Palivo"/>
    <n v="74"/>
  </r>
  <r>
    <x v="5"/>
    <x v="2"/>
    <s v="Jídlo"/>
    <n v="235"/>
  </r>
  <r>
    <x v="3"/>
    <x v="2"/>
    <s v="Členské příspěvky"/>
    <n v="125"/>
  </r>
  <r>
    <x v="6"/>
    <x v="2"/>
    <s v="Jídlo"/>
    <n v="235"/>
  </r>
  <r>
    <x v="4"/>
    <x v="2"/>
    <s v="Zdravotní péče"/>
    <n v="74"/>
  </r>
  <r>
    <x v="5"/>
    <x v="2"/>
    <s v="Elektřina"/>
    <n v="70"/>
  </r>
  <r>
    <x v="6"/>
    <x v="2"/>
    <s v="Zubař"/>
    <n v="235"/>
  </r>
  <r>
    <x v="4"/>
    <x v="2"/>
    <s v="Pojištění auta"/>
    <n v="74"/>
  </r>
  <r>
    <x v="5"/>
    <x v="2"/>
    <s v="Životní pojištění"/>
    <n v="70"/>
  </r>
  <r>
    <x v="6"/>
    <x v="2"/>
    <s v="Pojištění domácnosti"/>
    <n v="235"/>
  </r>
</pivotCacheRecords>
</file>

<file path=xl/pivotCache/pivotCacheRecords7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8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9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Tables/_rels/pivotTable109.xml.rels>&#65279;<?xml version="1.0" encoding="utf-8"?><Relationships xmlns="http://schemas.openxmlformats.org/package/2006/relationships"><Relationship Type="http://schemas.openxmlformats.org/officeDocument/2006/relationships/pivotCacheDefinition" Target="/xl/pivotCache/pivotCacheDefinition69.xml" Id="rId1" /></Relationships>
</file>

<file path=xl/pivotTables/_rels/pivotTable115.xml.rels>&#65279;<?xml version="1.0" encoding="utf-8"?><Relationships xmlns="http://schemas.openxmlformats.org/package/2006/relationships"><Relationship Type="http://schemas.openxmlformats.org/officeDocument/2006/relationships/pivotCacheDefinition" Target="/xl/pivotCache/pivotCacheDefinition57.xml" Id="rId1" /></Relationships>
</file>

<file path=xl/pivotTables/_rels/pivotTable1218.xml.rels>&#65279;<?xml version="1.0" encoding="utf-8"?><Relationships xmlns="http://schemas.openxmlformats.org/package/2006/relationships"><Relationship Type="http://schemas.openxmlformats.org/officeDocument/2006/relationships/pivotCacheDefinition" Target="/xl/pivotCache/pivotCacheDefinition414.xml" Id="rId1" /></Relationships>
</file>

<file path=xl/pivotTables/_rels/pivotTable132.xml.rels>&#65279;<?xml version="1.0" encoding="utf-8"?><Relationships xmlns="http://schemas.openxmlformats.org/package/2006/relationships"><Relationship Type="http://schemas.openxmlformats.org/officeDocument/2006/relationships/pivotCacheDefinition" Target="/xl/pivotCache/pivotCacheDefinition22.xml" Id="rId1" /></Relationships>
</file>

<file path=xl/pivotTables/_rels/pivotTable14.xml.rels>&#65279;<?xml version="1.0" encoding="utf-8"?><Relationships xmlns="http://schemas.openxmlformats.org/package/2006/relationships"><Relationship Type="http://schemas.openxmlformats.org/officeDocument/2006/relationships/pivotCacheDefinition" Target="/xl/pivotCache/pivotCacheDefinition36.xml" Id="rId1" /></Relationships>
</file>

<file path=xl/pivotTables/_rels/pivotTable1411.xml.rels>&#65279;<?xml version="1.0" encoding="utf-8"?><Relationships xmlns="http://schemas.openxmlformats.org/package/2006/relationships"><Relationship Type="http://schemas.openxmlformats.org/officeDocument/2006/relationships/pivotCacheDefinition" Target="/xl/pivotCache/pivotCacheDefinition112.xml" Id="rId1" /></Relationships>
</file>

<file path=xl/pivotTables/_rels/pivotTable153.xml.rels>&#65279;<?xml version="1.0" encoding="utf-8"?><Relationships xmlns="http://schemas.openxmlformats.org/package/2006/relationships"><Relationship Type="http://schemas.openxmlformats.org/officeDocument/2006/relationships/pivotCacheDefinition" Target="/xl/pivotCache/pivotCacheDefinition114.xml" Id="rId1" /></Relationships>
</file>

<file path=xl/pivotTables/_rels/pivotTable1614.xml.rels>&#65279;<?xml version="1.0" encoding="utf-8"?><Relationships xmlns="http://schemas.openxmlformats.org/package/2006/relationships"><Relationship Type="http://schemas.openxmlformats.org/officeDocument/2006/relationships/pivotCacheDefinition" Target="/xl/pivotCache/pivotCacheDefinition114.xml" Id="rId1" /></Relationships>
</file>

<file path=xl/pivotTables/_rels/pivotTable1710.xml.rels>&#65279;<?xml version="1.0" encoding="utf-8"?><Relationships xmlns="http://schemas.openxmlformats.org/package/2006/relationships"><Relationship Type="http://schemas.openxmlformats.org/officeDocument/2006/relationships/pivotCacheDefinition" Target="/xl/pivotCache/pivotCacheDefinition114.xml" Id="rId1" /></Relationships>
</file>

<file path=xl/pivotTables/_rels/pivotTable187.xml.rels>&#65279;<?xml version="1.0" encoding="utf-8"?><Relationships xmlns="http://schemas.openxmlformats.org/package/2006/relationships"><Relationship Type="http://schemas.openxmlformats.org/officeDocument/2006/relationships/pivotCacheDefinition" Target="/xl/pivotCache/pivotCacheDefinition114.xml" Id="rId1" /></Relationships>
</file>

<file path=xl/pivotTables/_rels/pivotTable1919.xml.rels>&#65279;<?xml version="1.0" encoding="utf-8"?><Relationships xmlns="http://schemas.openxmlformats.org/package/2006/relationships"><Relationship Type="http://schemas.openxmlformats.org/officeDocument/2006/relationships/pivotCacheDefinition" Target="/xl/pivotCache/pivotCacheDefinition114.xml" Id="rId1" /></Relationships>
</file>

<file path=xl/pivotTables/_rels/pivotTable216.xml.rels>&#65279;<?xml version="1.0" encoding="utf-8"?><Relationships xmlns="http://schemas.openxmlformats.org/package/2006/relationships"><Relationship Type="http://schemas.openxmlformats.org/officeDocument/2006/relationships/pivotCacheDefinition" Target="/xl/pivotCache/pivotCacheDefinition1215.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133.xml" Id="rId1" /></Relationships>
</file>

<file path=xl/pivotTables/_rels/pivotTable48.xml.rels>&#65279;<?xml version="1.0" encoding="utf-8"?><Relationships xmlns="http://schemas.openxmlformats.org/package/2006/relationships"><Relationship Type="http://schemas.openxmlformats.org/officeDocument/2006/relationships/pivotCacheDefinition" Target="/xl/pivotCache/pivotCacheDefinition1410.xml" Id="rId1" /></Relationships>
</file>

<file path=xl/pivotTables/_rels/pivotTable56.xml.rels>&#65279;<?xml version="1.0" encoding="utf-8"?><Relationships xmlns="http://schemas.openxmlformats.org/package/2006/relationships"><Relationship Type="http://schemas.openxmlformats.org/officeDocument/2006/relationships/pivotCacheDefinition" Target="/xl/pivotCache/pivotCacheDefinition158.xml" Id="rId1" /></Relationships>
</file>

<file path=xl/pivotTables/_rels/pivotTable615.xml.rels>&#65279;<?xml version="1.0" encoding="utf-8"?><Relationships xmlns="http://schemas.openxmlformats.org/package/2006/relationships"><Relationship Type="http://schemas.openxmlformats.org/officeDocument/2006/relationships/pivotCacheDefinition" Target="/xl/pivotCache/pivotCacheDefinition1011.xml" Id="rId1" /></Relationships>
</file>

<file path=xl/pivotTables/_rels/pivotTable713.xml.rels>&#65279;<?xml version="1.0" encoding="utf-8"?><Relationships xmlns="http://schemas.openxmlformats.org/package/2006/relationships"><Relationship Type="http://schemas.openxmlformats.org/officeDocument/2006/relationships/pivotCacheDefinition" Target="/xl/pivotCache/pivotCacheDefinition913.xml" Id="rId1" /></Relationships>
</file>

<file path=xl/pivotTables/_rels/pivotTable817.xml.rels>&#65279;<?xml version="1.0" encoding="utf-8"?><Relationships xmlns="http://schemas.openxmlformats.org/package/2006/relationships"><Relationship Type="http://schemas.openxmlformats.org/officeDocument/2006/relationships/pivotCacheDefinition" Target="/xl/pivotCache/pivotCacheDefinition85.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71.xml" Id="rId1" /></Relationships>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B96E3068-2FD8-4059-9206-2FCEFF585EA4}" name="KontingenčníTabulka2" cacheId="5"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17" firstHeaderRow="1" firstDataRow="1" firstDataCol="1"/>
  <pivotFields count="5">
    <pivotField numFmtId="168"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pivotField dataField="1" numFmtId="164"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Součet z Částka" fld="3" baseField="1" baseItem="0" numFmtId="164"/>
  </dataFields>
  <formats count="8">
    <format dxfId="82">
      <pivotArea outline="0" collapsedLevelsAreSubtotals="1" fieldPosition="0"/>
    </format>
    <format dxfId="81">
      <pivotArea outline="0" collapsedLevelsAreSubtotals="1" fieldPosition="0"/>
    </format>
    <format dxfId="80">
      <pivotArea type="all" dataOnly="0" outline="0" fieldPosition="0"/>
    </format>
    <format dxfId="79">
      <pivotArea outline="0" collapsedLevelsAreSubtotals="1" fieldPosition="0"/>
    </format>
    <format dxfId="78">
      <pivotArea dataOnly="0" labelOnly="1" grandRow="1" outline="0" fieldPosition="0"/>
    </format>
    <format dxfId="77">
      <pivotArea dataOnly="0" labelOnly="1" outline="0" axis="axisValues" fieldPosition="0"/>
    </format>
    <format dxfId="76">
      <pivotArea grandRow="1" outline="0" collapsedLevelsAreSubtotals="1" fieldPosition="0"/>
    </format>
    <format dxfId="7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48FDECFD-BC94-4547-AA6F-19765F4EA922}" name="KontingenčníTabulka1" cacheId="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8" showAll="0"/>
    <pivotField axis="axisRow" showAll="0">
      <items count="4">
        <item x="0"/>
        <item x="1"/>
        <item x="2"/>
        <item t="default"/>
      </items>
    </pivotField>
    <pivotField axis="axisRow" showAll="0">
      <items count="21">
        <item x="14"/>
        <item x="16"/>
        <item x="15"/>
        <item x="12"/>
        <item x="11"/>
        <item x="17"/>
        <item x="5"/>
        <item x="3"/>
        <item x="4"/>
        <item x="6"/>
        <item x="9"/>
        <item x="10"/>
        <item x="7"/>
        <item x="8"/>
        <item x="0"/>
        <item x="13"/>
        <item x="18"/>
        <item x="19"/>
        <item x="2"/>
        <item x="1"/>
        <item t="default"/>
      </items>
    </pivotField>
    <pivotField dataField="1" numFmtId="164" showAll="0"/>
  </pivotFields>
  <rowFields count="2">
    <field x="1"/>
    <field x="2"/>
  </rowFields>
  <rowItems count="24">
    <i>
      <x/>
    </i>
    <i r="1">
      <x v="14"/>
    </i>
    <i r="1">
      <x v="18"/>
    </i>
    <i r="1">
      <x v="19"/>
    </i>
    <i>
      <x v="1"/>
    </i>
    <i r="1">
      <x v="6"/>
    </i>
    <i r="1">
      <x v="7"/>
    </i>
    <i r="1">
      <x v="8"/>
    </i>
    <i r="1">
      <x v="9"/>
    </i>
    <i r="1">
      <x v="10"/>
    </i>
    <i r="1">
      <x v="11"/>
    </i>
    <i r="1">
      <x v="12"/>
    </i>
    <i r="1">
      <x v="13"/>
    </i>
    <i>
      <x v="2"/>
    </i>
    <i r="1">
      <x/>
    </i>
    <i r="1">
      <x v="1"/>
    </i>
    <i r="1">
      <x v="2"/>
    </i>
    <i r="1">
      <x v="3"/>
    </i>
    <i r="1">
      <x v="4"/>
    </i>
    <i r="1">
      <x v="5"/>
    </i>
    <i r="1">
      <x v="15"/>
    </i>
    <i r="1">
      <x v="16"/>
    </i>
    <i r="1">
      <x v="17"/>
    </i>
    <i t="grand">
      <x/>
    </i>
  </rowItems>
  <colItems count="1">
    <i/>
  </colItems>
  <dataFields count="1">
    <dataField name="Součet z Částka" fld="3" baseField="1" baseItem="0" numFmtId="164"/>
  </dataFields>
  <formats count="3">
    <format dxfId="67">
      <pivotArea outline="0" collapsedLevelsAreSubtotals="1" fieldPosition="0"/>
    </format>
    <format dxfId="66">
      <pivotArea grandRow="1" outline="0" collapsedLevelsAreSubtotals="1" fieldPosition="0"/>
    </format>
    <format dxfId="6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8.xml><?xml version="1.0" encoding="utf-8"?>
<pivotTableDefinition xmlns="http://schemas.openxmlformats.org/spreadsheetml/2006/main" xmlns:mc="http://schemas.openxmlformats.org/markup-compatibility/2006" xmlns:xr="http://schemas.microsoft.com/office/spreadsheetml/2014/revision" mc:Ignorable="xr" xr:uid="{CA11A7B3-CBF4-482D-8F1D-6152F55AFC1B}" name="KontingenčníTabulka1" cacheId="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8" showAll="0"/>
    <pivotField axis="axisRow" showAll="0">
      <items count="4">
        <item x="0"/>
        <item x="1"/>
        <item x="2"/>
        <item t="default"/>
      </items>
    </pivotField>
    <pivotField axis="axisRow" showAll="0">
      <items count="21">
        <item x="18"/>
        <item x="16"/>
        <item x="15"/>
        <item x="12"/>
        <item x="11"/>
        <item x="17"/>
        <item x="13"/>
        <item x="14"/>
        <item x="19"/>
        <item x="5"/>
        <item x="3"/>
        <item x="4"/>
        <item x="6"/>
        <item x="9"/>
        <item x="10"/>
        <item x="7"/>
        <item x="8"/>
        <item x="0"/>
        <item x="2"/>
        <item x="1"/>
        <item t="default"/>
      </items>
    </pivotField>
    <pivotField dataField="1" numFmtId="164" showAll="0"/>
  </pivotFields>
  <rowFields count="2">
    <field x="1"/>
    <field x="2"/>
  </rowFields>
  <rowItems count="24">
    <i>
      <x/>
    </i>
    <i r="1">
      <x v="17"/>
    </i>
    <i r="1">
      <x v="18"/>
    </i>
    <i r="1">
      <x v="19"/>
    </i>
    <i>
      <x v="1"/>
    </i>
    <i r="1">
      <x v="9"/>
    </i>
    <i r="1">
      <x v="10"/>
    </i>
    <i r="1">
      <x v="11"/>
    </i>
    <i r="1">
      <x v="12"/>
    </i>
    <i r="1">
      <x v="13"/>
    </i>
    <i r="1">
      <x v="14"/>
    </i>
    <i r="1">
      <x v="15"/>
    </i>
    <i r="1">
      <x v="16"/>
    </i>
    <i>
      <x v="2"/>
    </i>
    <i r="1">
      <x/>
    </i>
    <i r="1">
      <x v="1"/>
    </i>
    <i r="1">
      <x v="2"/>
    </i>
    <i r="1">
      <x v="3"/>
    </i>
    <i r="1">
      <x v="4"/>
    </i>
    <i r="1">
      <x v="5"/>
    </i>
    <i r="1">
      <x v="6"/>
    </i>
    <i r="1">
      <x v="7"/>
    </i>
    <i r="1">
      <x v="8"/>
    </i>
    <i t="grand">
      <x/>
    </i>
  </rowItems>
  <colItems count="1">
    <i/>
  </colItems>
  <dataFields count="1">
    <dataField name="Součet z Částka" fld="3" baseField="2" baseItem="2" numFmtId="164"/>
  </dataFields>
  <formats count="2">
    <format dxfId="57">
      <pivotArea grandRow="1" outline="0" collapsedLevelsAreSubtotals="1" fieldPosition="0"/>
    </format>
    <format dxfId="5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CD77F11C-C085-4C7D-ABC5-ADF93F8B6847}" name="KontingenčníTabulka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items>
    </pivotField>
    <pivotField dataField="1" numFmtId="164"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Součet z Částka" fld="3" baseField="1" baseItem="0" numFmtId="164"/>
  </dataFields>
  <formats count="9">
    <format dxfId="48">
      <pivotArea type="all" dataOnly="0" outline="0" fieldPosition="0"/>
    </format>
    <format dxfId="47">
      <pivotArea outline="0" collapsedLevelsAreSubtotals="1" fieldPosition="0"/>
    </format>
    <format dxfId="46">
      <pivotArea type="origin" dataOnly="0" labelOnly="1" outline="0" fieldPosition="0"/>
    </format>
    <format dxfId="45">
      <pivotArea type="topRight" dataOnly="0" labelOnly="1" outline="0" fieldPosition="0"/>
    </format>
    <format dxfId="44">
      <pivotArea dataOnly="0" labelOnly="1" grandRow="1" outline="0" fieldPosition="0"/>
    </format>
    <format dxfId="43">
      <pivotArea dataOnly="0" labelOnly="1" grandCol="1" outline="0" fieldPosition="0"/>
    </format>
    <format dxfId="42">
      <pivotArea outline="0" collapsedLevelsAreSubtotals="1" fieldPosition="0"/>
    </format>
    <format dxfId="41">
      <pivotArea grandRow="1" grandCol="1" outline="0" collapsedLevelsAreSubtotals="1" fieldPosition="0"/>
    </format>
    <format dxfId="4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5A5E904-FFFD-4906-8229-0A77F739E190}" name="KontingenčníTabulka1" cacheId="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H10:I14" firstHeaderRow="1" firstDataRow="1" firstDataCol="1"/>
  <pivotFields count="4">
    <pivotField compact="0" numFmtId="169" outline="0" showAll="0"/>
    <pivotField axis="axisRow" compact="0" outline="0" subtotalTop="0" showAll="0">
      <items count="4">
        <item x="2"/>
        <item x="1"/>
        <item x="0"/>
        <item t="default"/>
      </items>
    </pivotField>
    <pivotField compact="0" outline="0" showAll="0"/>
    <pivotField dataField="1" compact="0" numFmtId="164" outline="0" showAll="0"/>
  </pivotFields>
  <rowFields count="1">
    <field x="1"/>
  </rowFields>
  <rowItems count="4">
    <i>
      <x/>
    </i>
    <i>
      <x v="1"/>
    </i>
    <i>
      <x v="2"/>
    </i>
    <i t="grand">
      <x/>
    </i>
  </rowItems>
  <colItems count="1">
    <i/>
  </colItems>
  <dataFields count="1">
    <dataField name="Součet z Částka" fld="3" baseField="1" baseItem="0" numFmtId="164"/>
  </dataFields>
  <formats count="9">
    <format dxfId="212">
      <pivotArea outline="0" collapsedLevelsAreSubtotals="1" fieldPosition="0"/>
    </format>
    <format dxfId="211">
      <pivotArea outline="0" collapsedLevelsAreSubtotals="1" fieldPosition="0"/>
    </format>
    <format dxfId="210">
      <pivotArea type="all" dataOnly="0" outline="0" fieldPosition="0"/>
    </format>
    <format dxfId="209">
      <pivotArea outline="0" collapsedLevelsAreSubtotals="1" fieldPosition="0"/>
    </format>
    <format dxfId="208">
      <pivotArea dataOnly="0" labelOnly="1" outline="0" axis="axisValues" fieldPosition="0"/>
    </format>
    <format dxfId="207">
      <pivotArea dataOnly="0" labelOnly="1" grandRow="1" outline="0" fieldPosition="0"/>
    </format>
    <format dxfId="206">
      <pivotArea dataOnly="0" labelOnly="1" outline="0" axis="axisValues" fieldPosition="0"/>
    </format>
    <format dxfId="205">
      <pivotArea grandRow="1" outline="0" collapsedLevelsAreSubtotals="1" fieldPosition="0"/>
    </format>
    <format dxfId="20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1411.xml><?xml version="1.0" encoding="utf-8"?>
<pivotTableDefinition xmlns="http://schemas.openxmlformats.org/spreadsheetml/2006/main" xmlns:mc="http://schemas.openxmlformats.org/markup-compatibility/2006" xmlns:xr="http://schemas.microsoft.com/office/spreadsheetml/2014/revision" mc:Ignorable="xr" xr:uid="{5D67BD5B-DBC4-4467-A5CB-E911633E5695}" name="KontingenčníTabulka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29" firstHeaderRow="1" firstDataRow="1" firstDataCol="1"/>
  <pivotFields count="4">
    <pivotField axis="axisRow" showAll="0">
      <items count="3">
        <item x="1"/>
        <item x="0"/>
        <item t="default"/>
      </items>
    </pivotField>
    <pivotField axis="axisRow" showAll="0">
      <items count="5">
        <item x="3"/>
        <item x="1"/>
        <item x="2"/>
        <item x="0"/>
        <item t="default"/>
      </items>
    </pivotField>
    <pivotField axis="axisRow" showAll="0">
      <items count="4">
        <item x="0"/>
        <item x="1"/>
        <item x="2"/>
        <item t="default"/>
      </items>
    </pivotField>
    <pivotField dataField="1" numFmtId="164" showAll="0"/>
  </pivotFields>
  <rowFields count="3">
    <field x="1"/>
    <field x="0"/>
    <field x="2"/>
  </rowFields>
  <rowItems count="21">
    <i>
      <x/>
    </i>
    <i r="1">
      <x/>
    </i>
    <i r="2">
      <x/>
    </i>
    <i r="2">
      <x v="1"/>
    </i>
    <i r="2">
      <x v="2"/>
    </i>
    <i>
      <x v="1"/>
    </i>
    <i r="1">
      <x v="1"/>
    </i>
    <i r="2">
      <x/>
    </i>
    <i r="2">
      <x v="1"/>
    </i>
    <i r="2">
      <x v="2"/>
    </i>
    <i>
      <x v="2"/>
    </i>
    <i r="1">
      <x/>
    </i>
    <i r="2">
      <x/>
    </i>
    <i r="2">
      <x v="1"/>
    </i>
    <i r="2">
      <x v="2"/>
    </i>
    <i>
      <x v="3"/>
    </i>
    <i r="1">
      <x v="1"/>
    </i>
    <i r="2">
      <x/>
    </i>
    <i r="2">
      <x v="1"/>
    </i>
    <i r="2">
      <x v="2"/>
    </i>
    <i t="grand">
      <x/>
    </i>
  </rowItems>
  <colItems count="1">
    <i/>
  </colItems>
  <dataFields count="1">
    <dataField name="Součet z Částka" fld="3" baseField="2" baseItem="0" numFmtId="164"/>
  </dataFields>
  <formats count="4">
    <format dxfId="29">
      <pivotArea outline="0" collapsedLevelsAreSubtotals="1" fieldPosition="0"/>
    </format>
    <format dxfId="28">
      <pivotArea outline="0" collapsedLevelsAreSubtotals="1" fieldPosition="0"/>
    </format>
    <format dxfId="27">
      <pivotArea grandRow="1" outline="0" collapsedLevelsAreSubtotals="1" fieldPosition="0"/>
    </format>
    <format dxfId="2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74ABBC8D-4AA1-4828-A3C0-990BCC746291}" name="KontingenčníTabulka1"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2:C17" firstHeaderRow="1" firstDataRow="1" firstDataCol="1"/>
  <pivotFields count="4">
    <pivotField axis="axisRow" showAll="0">
      <items count="5">
        <item x="3"/>
        <item x="1"/>
        <item x="2"/>
        <item x="0"/>
        <item t="default"/>
      </items>
    </pivotField>
    <pivotField showAll="0"/>
    <pivotField showAll="0"/>
    <pivotField dataField="1" numFmtId="167" showAll="0"/>
  </pivotFields>
  <rowFields count="1">
    <field x="0"/>
  </rowFields>
  <rowItems count="5">
    <i>
      <x/>
    </i>
    <i>
      <x v="1"/>
    </i>
    <i>
      <x v="2"/>
    </i>
    <i>
      <x v="3"/>
    </i>
    <i t="grand">
      <x/>
    </i>
  </rowItems>
  <colItems count="1">
    <i/>
  </colItems>
  <dataFields count="1">
    <dataField name="Součet z Prodané jednotky" fld="3" baseField="0" baseItem="2"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4.xml><?xml version="1.0" encoding="utf-8"?>
<pivotTableDefinition xmlns="http://schemas.openxmlformats.org/spreadsheetml/2006/main" xmlns:mc="http://schemas.openxmlformats.org/markup-compatibility/2006" xmlns:xr="http://schemas.microsoft.com/office/spreadsheetml/2014/revision" mc:Ignorable="xr" xr:uid="{2519D840-AF02-4A31-B4DD-53BC25626E62}" name="Součet z Prodané jednotky"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7" showAll="0"/>
  </pivotFields>
  <rowItems count="1">
    <i/>
  </rowItems>
  <colItems count="1">
    <i/>
  </colItems>
  <dataFields count="1">
    <dataField name="Součet z Prodané jednotky" fld="3" baseField="0" baseItem="0" numFmtId="171"/>
  </dataFields>
  <formats count="3">
    <format dxfId="5">
      <pivotArea outline="0" collapsedLevelsAreSubtotals="1" fieldPosition="0"/>
    </format>
    <format dxfId="4">
      <pivotArea outline="0" collapsedLevelsAreSubtotals="1" fieldPosition="0"/>
    </format>
    <format dxfId="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0.xml><?xml version="1.0" encoding="utf-8"?>
<pivotTableDefinition xmlns="http://schemas.openxmlformats.org/spreadsheetml/2006/main" xmlns:mc="http://schemas.openxmlformats.org/markup-compatibility/2006" xmlns:xr="http://schemas.microsoft.com/office/spreadsheetml/2014/revision" mc:Ignorable="xr" xr:uid="{0508C2F4-061B-440E-B734-3A8186FB7FCF}" name="KontingenčníTabulka1"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7" showAll="0"/>
  </pivotFields>
  <rowItems count="1">
    <i/>
  </rowItems>
  <colItems count="1">
    <i/>
  </colItems>
  <dataFields count="1">
    <dataField name="Součet z Prodané jednotky" fld="3" baseField="0" baseItem="0" numFmtId="171"/>
  </dataFields>
  <formats count="3">
    <format dxfId="2">
      <pivotArea outline="0" collapsedLevelsAreSubtotals="1" fieldPosition="0"/>
    </format>
    <format dxfId="1">
      <pivotArea outline="0" collapsedLevelsAreSubtotals="1"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593E1F63-F4C6-436A-A139-5C9E5EAB3018}" name="Součet z Prodané jednotky"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R16" firstHeaderRow="1" firstDataRow="3" firstDataCol="1"/>
  <pivotFields count="4">
    <pivotField axis="axisCol" showAll="0">
      <items count="5">
        <item x="3"/>
        <item x="1"/>
        <item x="2"/>
        <item x="0"/>
        <item t="default"/>
      </items>
    </pivotField>
    <pivotField axis="axisCol" showAll="0">
      <items count="4">
        <item x="2"/>
        <item x="1"/>
        <item x="0"/>
        <item t="default"/>
      </items>
    </pivotField>
    <pivotField showAll="0"/>
    <pivotField dataField="1" numFmtId="167" showAll="0"/>
  </pivotFields>
  <rowItems count="1">
    <i/>
  </rowItems>
  <colFields count="2">
    <field x="1"/>
    <field x="0"/>
  </colFields>
  <colItems count="16">
    <i>
      <x/>
      <x/>
    </i>
    <i r="1">
      <x v="1"/>
    </i>
    <i r="1">
      <x v="2"/>
    </i>
    <i r="1">
      <x v="3"/>
    </i>
    <i t="default">
      <x/>
    </i>
    <i>
      <x v="1"/>
      <x/>
    </i>
    <i r="1">
      <x v="1"/>
    </i>
    <i r="1">
      <x v="2"/>
    </i>
    <i r="1">
      <x v="3"/>
    </i>
    <i t="default">
      <x v="1"/>
    </i>
    <i>
      <x v="2"/>
      <x/>
    </i>
    <i r="1">
      <x v="1"/>
    </i>
    <i r="1">
      <x v="2"/>
    </i>
    <i r="1">
      <x v="3"/>
    </i>
    <i t="default">
      <x v="2"/>
    </i>
    <i t="grand">
      <x/>
    </i>
  </colItems>
  <dataFields count="1">
    <dataField name="Součet z Prodané jednotky" fld="3" baseField="1" baseItem="0"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9.xml><?xml version="1.0" encoding="utf-8"?>
<pivotTableDefinition xmlns="http://schemas.openxmlformats.org/spreadsheetml/2006/main" xmlns:mc="http://schemas.openxmlformats.org/markup-compatibility/2006" xmlns:xr="http://schemas.microsoft.com/office/spreadsheetml/2014/revision" mc:Ignorable="xr" xr:uid="{9D3DA940-C34A-4E12-9948-135B3A4A0D49}" name="Součet z Prodané jednotky" cacheId="1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67" showAll="0"/>
  </pivotFields>
  <rowItems count="1">
    <i/>
  </rowItems>
  <colItems count="1">
    <i/>
  </colItems>
  <dataFields count="1">
    <dataField name="Součet z Prodané jednotky" fld="3" baseField="0" baseItem="1350938723"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414C4551-39DA-4EFB-93B5-68FB8D3CECD8}" name="tbl_2.1" cacheId="1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howAll="0"/>
    <pivotField axis="axisRow" compact="0" outline="0" subtotalTop="0" showAll="0">
      <items count="4">
        <item x="0"/>
        <item x="2"/>
        <item x="1"/>
        <item t="default"/>
      </items>
    </pivotField>
    <pivotField compact="0" outline="0" showAll="0"/>
    <pivotField dataField="1" compact="0" numFmtId="164" outline="0" showAll="0"/>
  </pivotFields>
  <rowFields count="1">
    <field x="1"/>
  </rowFields>
  <rowItems count="4">
    <i>
      <x/>
    </i>
    <i>
      <x v="1"/>
    </i>
    <i>
      <x v="2"/>
    </i>
    <i t="grand">
      <x/>
    </i>
  </rowItems>
  <colItems count="1">
    <i/>
  </colItems>
  <dataFields count="1">
    <dataField name="Součet z Částka" fld="3" baseField="1" baseItem="1" numFmtId="164"/>
  </dataFields>
  <formats count="4">
    <format dxfId="196">
      <pivotArea outline="0" collapsedLevelsAreSubtotals="1" fieldPosition="0"/>
    </format>
    <format dxfId="195">
      <pivotArea outline="0" collapsedLevelsAreSubtotals="1" fieldPosition="0"/>
    </format>
    <format dxfId="194">
      <pivotArea grandRow="1" outline="0" collapsedLevelsAreSubtotals="1" fieldPosition="0"/>
    </format>
    <format dxfId="19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1EE2FBAC-D639-45FF-B05E-AE769233FD60}" name="KontingenčníTabulka1" cacheId="1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 outline="0" showAll="0"/>
    <pivotField axis="axisRow" compact="0" outline="0" subtotalTop="0" showAll="0">
      <items count="4">
        <item x="0"/>
        <item x="2"/>
        <item x="1"/>
        <item t="default"/>
      </items>
    </pivotField>
    <pivotField compact="0" outline="0" showAll="0"/>
    <pivotField dataField="1" compact="0" numFmtId="164" outline="0" showAll="0"/>
  </pivotFields>
  <rowFields count="1">
    <field x="1"/>
  </rowFields>
  <rowItems count="4">
    <i>
      <x/>
    </i>
    <i>
      <x v="1"/>
    </i>
    <i>
      <x v="2"/>
    </i>
    <i t="grand">
      <x/>
    </i>
  </rowItems>
  <colItems count="1">
    <i/>
  </colItems>
  <dataFields count="1">
    <dataField name="Součet z Částka" fld="3" baseField="1" baseItem="0" numFmtId="164"/>
  </dataFields>
  <formats count="4">
    <format dxfId="181">
      <pivotArea outline="0" collapsedLevelsAreSubtotals="1" fieldPosition="0"/>
    </format>
    <format dxfId="180">
      <pivotArea outline="0" collapsedLevelsAreSubtotals="1" fieldPosition="0"/>
    </format>
    <format dxfId="179">
      <pivotArea grandRow="1" outline="0" collapsedLevelsAreSubtotals="1" fieldPosition="0"/>
    </format>
    <format dxfId="17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E6112768-9706-4954-9FF3-93047DAAB12D}" name="KontingenčníTabulka1" cacheId="1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ubtotalTop="0" showAll="0">
      <items count="4">
        <item x="0"/>
        <item x="2"/>
        <item x="1"/>
        <item t="default"/>
      </items>
    </pivotField>
    <pivotField axis="axisCol" compact="0" outline="0" showAll="0">
      <items count="6">
        <item x="1"/>
        <item x="3"/>
        <item x="4"/>
        <item x="2"/>
        <item x="0"/>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učet z Částka" fld="3" baseField="1" baseItem="0" numFmtId="164"/>
  </dataFields>
  <formats count="4">
    <format dxfId="170">
      <pivotArea outline="0" collapsedLevelsAreSubtotals="1" fieldPosition="0"/>
    </format>
    <format dxfId="169">
      <pivotArea outline="0" collapsedLevelsAreSubtotals="1" fieldPosition="0"/>
    </format>
    <format dxfId="168">
      <pivotArea grandRow="1" grandCol="1" outline="0" collapsedLevelsAreSubtotals="1" fieldPosition="0"/>
    </format>
    <format dxfId="16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671CA9C5-0654-4B82-AC42-86950D5577BB}" name="KontingenčníTabulka3"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8" outline="0" showAll="0"/>
    <pivotField axis="axisRow" compact="0" outline="0" subtotalTop="0" showAll="0">
      <items count="4">
        <item x="0"/>
        <item x="2"/>
        <item x="1"/>
        <item t="default"/>
      </items>
    </pivotField>
    <pivotField axis="axisCol" compact="0" outline="0" showAll="0">
      <items count="6">
        <item x="1"/>
        <item x="0"/>
        <item x="3"/>
        <item x="4"/>
        <item x="2"/>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učet z Částka" fld="3" baseField="1" baseItem="0" numFmtId="164"/>
  </dataFields>
  <formats count="2">
    <format dxfId="155">
      <pivotArea grandRow="1" grandCol="1" outline="0" collapsedLevelsAreSubtotals="1" fieldPosition="0"/>
    </format>
    <format dxfId="15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5.xml><?xml version="1.0" encoding="utf-8"?>
<pivotTableDefinition xmlns="http://schemas.openxmlformats.org/spreadsheetml/2006/main" xmlns:mc="http://schemas.openxmlformats.org/markup-compatibility/2006" xmlns:xr="http://schemas.microsoft.com/office/spreadsheetml/2014/revision" mc:Ignorable="xr" xr:uid="{301FCFCC-A16A-44A8-AB78-0DB719B5D058}" name="KontingenčníTabulka1" cacheId="9" applyNumberFormats="0" applyBorderFormats="0" applyFontFormats="0" applyPatternFormats="0" applyAlignmentFormats="0" applyWidthHeightFormats="1" dataCaption="Values" grandTotalCaption="Celkový součet" updatedVersion="6" minRefreshableVersion="3" itemPrintTitles="1" createdVersion="6" indent="0" compact="0" compactData="0" multipleFieldFilters="0">
  <location ref="B13:C17" firstHeaderRow="1" firstDataRow="1" firstDataCol="1"/>
  <pivotFields count="4">
    <pivotField compact="0" numFmtId="168" outline="0" showAll="0"/>
    <pivotField axis="axisRow" compact="0" outline="0" subtotalTop="0" showAll="0">
      <items count="4">
        <item x="0"/>
        <item x="2"/>
        <item x="1"/>
        <item t="default"/>
      </items>
    </pivotField>
    <pivotField compact="0" outline="0" showAll="0"/>
    <pivotField dataField="1" compact="0" numFmtId="164" outline="0" showAll="0"/>
  </pivotFields>
  <rowFields count="1">
    <field x="1"/>
  </rowFields>
  <rowItems count="4">
    <i>
      <x/>
    </i>
    <i>
      <x v="1"/>
    </i>
    <i>
      <x v="2"/>
    </i>
    <i t="grand">
      <x/>
    </i>
  </rowItems>
  <colItems count="1">
    <i/>
  </colItems>
  <dataFields count="1">
    <dataField name="Součet z Částka" fld="3" baseField="1" baseItem="0" numFmtId="164"/>
  </dataFields>
  <formats count="4">
    <format dxfId="149">
      <pivotArea outline="0" collapsedLevelsAreSubtotals="1" fieldPosition="0"/>
    </format>
    <format dxfId="148">
      <pivotArea outline="0" collapsedLevelsAreSubtotals="1" fieldPosition="0"/>
    </format>
    <format dxfId="147">
      <pivotArea grandRow="1" outline="0" collapsedLevelsAreSubtotals="1" fieldPosition="0"/>
    </format>
    <format dxfId="14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713.xml><?xml version="1.0" encoding="utf-8"?>
<pivotTableDefinition xmlns="http://schemas.openxmlformats.org/spreadsheetml/2006/main" xmlns:mc="http://schemas.openxmlformats.org/markup-compatibility/2006" xmlns:xr="http://schemas.microsoft.com/office/spreadsheetml/2014/revision" mc:Ignorable="xr" xr:uid="{09F341BC-854A-438E-894B-70610785DD61}" name="KontingenčníTabulka4" cacheId="8"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9:I14" firstHeaderRow="1" firstDataRow="2" firstDataCol="1"/>
  <pivotFields count="4">
    <pivotField compact="0" numFmtId="168"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učet z Částka" fld="3" baseField="1" baseItem="1" numFmtId="164"/>
  </dataFields>
  <formats count="21">
    <format dxfId="141">
      <pivotArea type="origin" dataOnly="0" labelOnly="1" outline="0" fieldPosition="0"/>
    </format>
    <format dxfId="140">
      <pivotArea type="origin" dataOnly="0" labelOnly="1" outline="0" fieldPosition="0"/>
    </format>
    <format dxfId="139">
      <pivotArea type="topRight" dataOnly="0" labelOnly="1" outline="0" offset="E1" fieldPosition="0"/>
    </format>
    <format dxfId="138">
      <pivotArea type="topRight" dataOnly="0" labelOnly="1" outline="0" offset="A1:D1" fieldPosition="0"/>
    </format>
    <format dxfId="137">
      <pivotArea dataOnly="0" labelOnly="1" grandCol="1" outline="0" fieldPosition="0"/>
    </format>
    <format dxfId="136">
      <pivotArea dataOnly="0" labelOnly="1" grandCol="1" outline="0" fieldPosition="0"/>
    </format>
    <format dxfId="135">
      <pivotArea grandRow="1" grandCol="1" outline="0" collapsedLevelsAreSubtotals="1" fieldPosition="0"/>
    </format>
    <format dxfId="134">
      <pivotArea dataOnly="0" labelOnly="1" grandRow="1" outline="0" fieldPosition="0"/>
    </format>
    <format dxfId="133">
      <pivotArea grandRow="1" grandCol="1" outline="0" collapsedLevelsAreSubtotals="1" fieldPosition="0"/>
    </format>
    <format dxfId="132">
      <pivotArea grandRow="1" grandCol="1" outline="0" collapsedLevelsAreSubtotals="1" fieldPosition="0"/>
    </format>
    <format dxfId="131">
      <pivotArea outline="0" fieldPosition="0">
        <references count="1">
          <reference field="4294967294" count="1">
            <x v="0"/>
          </reference>
        </references>
      </pivotArea>
    </format>
    <format dxfId="130">
      <pivotArea field="1" type="button" dataOnly="0" labelOnly="1" outline="0" axis="axisRow" fieldPosition="0"/>
    </format>
    <format dxfId="129">
      <pivotArea dataOnly="0" labelOnly="1" outline="0" fieldPosition="0">
        <references count="1">
          <reference field="1" count="0"/>
        </references>
      </pivotArea>
    </format>
    <format dxfId="128">
      <pivotArea dataOnly="0" labelOnly="1" outline="0" fieldPosition="0">
        <references count="1">
          <reference field="2" count="0"/>
        </references>
      </pivotArea>
    </format>
    <format dxfId="127">
      <pivotArea dataOnly="0" labelOnly="1" outline="0" fieldPosition="0">
        <references count="1">
          <reference field="2" count="0"/>
        </references>
      </pivotArea>
    </format>
    <format dxfId="126">
      <pivotArea outline="0" fieldPosition="0">
        <references count="2">
          <reference field="1" count="0" selected="0"/>
          <reference field="2" count="0" selected="0"/>
        </references>
      </pivotArea>
    </format>
    <format dxfId="125">
      <pivotArea grandRow="1" outline="0" collapsedLevelsAreSubtotals="1" fieldPosition="0"/>
    </format>
    <format dxfId="124">
      <pivotArea dataOnly="0" labelOnly="1" grandRow="1" outline="0" fieldPosition="0"/>
    </format>
    <format dxfId="123">
      <pivotArea dataOnly="0" grandRow="1" outline="0" axis="axisRow" fieldPosition="0"/>
    </format>
    <format dxfId="122">
      <pivotArea field="2" type="button" dataOnly="0" labelOnly="1" outline="0" axis="axisCol" fieldPosition="0"/>
    </format>
    <format dxfId="121">
      <pivotArea field="1" grandCol="1" outline="0" axis="axisRow" fieldPosition="0">
        <references count="1">
          <reference field="1"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7.xml><?xml version="1.0" encoding="utf-8"?>
<pivotTableDefinition xmlns="http://schemas.openxmlformats.org/spreadsheetml/2006/main" xmlns:mc="http://schemas.openxmlformats.org/markup-compatibility/2006" xmlns:xr="http://schemas.microsoft.com/office/spreadsheetml/2014/revision" mc:Ignorable="xr" xr:uid="{1623E587-4B50-4101-BF02-75A7A6E98CB6}" name="KontingenčníTabulka1" cacheId="7"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X15" firstHeaderRow="1" firstDataRow="2" firstDataCol="1"/>
  <pivotFields count="5">
    <pivotField compact="0" numFmtId="168"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0"/>
        <item x="1"/>
        <item x="2"/>
        <item t="default"/>
      </items>
    </pivotField>
    <pivotField axis="axisCol" compact="0" outline="0" showAll="0">
      <items count="21">
        <item x="13"/>
        <item x="2"/>
        <item x="10"/>
        <item x="15"/>
        <item x="3"/>
        <item x="8"/>
        <item x="12"/>
        <item x="5"/>
        <item x="1"/>
        <item x="7"/>
        <item x="11"/>
        <item x="9"/>
        <item x="17"/>
        <item x="19"/>
        <item x="0"/>
        <item x="6"/>
        <item x="4"/>
        <item x="14"/>
        <item x="16"/>
        <item x="18"/>
        <item t="default"/>
      </items>
    </pivotField>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Součet z Částka" fld="3" baseField="1" baseItem="0" numFmtId="164"/>
  </dataFields>
  <formats count="4">
    <format dxfId="108">
      <pivotArea outline="0" collapsedLevelsAreSubtotals="1" fieldPosition="0"/>
    </format>
    <format dxfId="107">
      <pivotArea outline="0" collapsedLevelsAreSubtotals="1" fieldPosition="0"/>
    </format>
    <format dxfId="106">
      <pivotArea grandRow="1" grandCol="1" outline="0" collapsedLevelsAreSubtotals="1" fieldPosition="0"/>
    </format>
    <format dxfId="10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B48BA23-15A2-43D8-A073-4818C88B324E}" name="KontingenčníTabulka1" cacheId="6"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32" firstHeaderRow="1" firstDataRow="1" firstDataCol="1"/>
  <pivotFields count="5">
    <pivotField numFmtId="168"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defaultSubtotal="0">
      <items count="20">
        <item x="12"/>
        <item x="11"/>
        <item x="15"/>
        <item x="14"/>
        <item x="16"/>
        <item x="17"/>
        <item x="13"/>
        <item x="18"/>
        <item x="19"/>
        <item x="5"/>
        <item x="3"/>
        <item x="4"/>
        <item x="6"/>
        <item x="9"/>
        <item x="10"/>
        <item x="0"/>
        <item x="2"/>
        <item x="1"/>
        <item x="7"/>
        <item x="8"/>
      </items>
    </pivotField>
    <pivotField dataField="1" numFmtId="164"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15"/>
    </i>
    <i r="1">
      <x v="16"/>
    </i>
    <i r="1">
      <x v="17"/>
    </i>
    <i>
      <x v="1"/>
    </i>
    <i r="1">
      <x v="9"/>
    </i>
    <i r="1">
      <x v="10"/>
    </i>
    <i r="1">
      <x v="11"/>
    </i>
    <i r="1">
      <x v="12"/>
    </i>
    <i r="1">
      <x v="13"/>
    </i>
    <i r="1">
      <x v="14"/>
    </i>
    <i r="1">
      <x v="18"/>
    </i>
    <i r="1">
      <x v="19"/>
    </i>
    <i>
      <x v="2"/>
    </i>
    <i r="1">
      <x/>
    </i>
    <i r="1">
      <x v="1"/>
    </i>
    <i r="1">
      <x v="2"/>
    </i>
    <i r="1">
      <x v="3"/>
    </i>
    <i r="1">
      <x v="4"/>
    </i>
    <i r="1">
      <x v="5"/>
    </i>
    <i r="1">
      <x v="6"/>
    </i>
    <i r="1">
      <x v="7"/>
    </i>
    <i r="1">
      <x v="8"/>
    </i>
    <i t="grand">
      <x/>
    </i>
  </rowItems>
  <colItems count="1">
    <i/>
  </colItems>
  <dataFields count="1">
    <dataField name="Součet z Částka" fld="3" baseField="2" baseItem="7" numFmtId="164"/>
  </dataFields>
  <formats count="4">
    <format dxfId="97">
      <pivotArea outline="0" collapsedLevelsAreSubtotals="1" fieldPosition="0"/>
    </format>
    <format dxfId="96">
      <pivotArea outline="0" collapsedLevelsAreSubtotals="1" fieldPosition="0"/>
    </format>
    <format dxfId="95">
      <pivotArea grandRow="1" outline="0" collapsedLevelsAreSubtotals="1" fieldPosition="0"/>
    </format>
    <format dxfId="9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ntingenční tabulka s řádkovým polem Kupující, které rozděluje hodnoty v tabulce Výdaje12 a generuje hodnoty pole Součet z Částka" hideValuesRow="1"/>
    </ext>
    <ext xmlns:xpdl="http://schemas.microsoft.com/office/spreadsheetml/2016/pivotdefaultlayout" uri="{747A6164-185A-40DC-8AA5-F01512510D54}">
      <xpdl:pivotTableDefinition16/>
    </ext>
  </extLst>
</pivotTableDefinition>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bl_13.1" displayName="tbl_13.1" ref="B101:E122" totalsRowShown="0" headerRowDxfId="74" dataDxfId="73" tableBorderDxfId="72">
  <autoFilter ref="B101:E122" xr:uid="{00000000-0009-0000-0100-000009000000}"/>
  <sortState xmlns:xlrd2="http://schemas.microsoft.com/office/spreadsheetml/2017/richdata2" ref="B102:E122">
    <sortCondition ref="C101"/>
  </sortState>
  <tableColumns count="4">
    <tableColumn id="1" xr3:uid="{00000000-0010-0000-0900-000001000000}" name="Datum" dataDxfId="71" dataCellStyle="Datum"/>
    <tableColumn id="2" xr3:uid="{00000000-0010-0000-0900-000002000000}" name="Kupující" dataDxfId="70"/>
    <tableColumn id="3" xr3:uid="{00000000-0010-0000-0900-000003000000}" name="Typ" dataDxfId="69"/>
    <tableColumn id="4" xr3:uid="{00000000-0010-0000-0900-000004000000}" name="Částka" dataDxfId="68"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Výdaje1281710" displayName="Výdaje1281710" ref="B100:E121" totalsRowShown="0" headerRowDxfId="64" dataDxfId="63" tableBorderDxfId="62">
  <autoFilter ref="B100:E121" xr:uid="{00000000-0009-0000-0100-00000A000000}"/>
  <tableColumns count="4">
    <tableColumn id="1" xr3:uid="{00000000-0010-0000-0A00-000001000000}" name="Datum" dataDxfId="61" dataCellStyle="Datum"/>
    <tableColumn id="2" xr3:uid="{00000000-0010-0000-0A00-000002000000}" name="Kupující" dataDxfId="60"/>
    <tableColumn id="3" xr3:uid="{00000000-0010-0000-0A00-000003000000}" name="Typ" dataDxfId="59"/>
    <tableColumn id="4" xr3:uid="{00000000-0010-0000-0A00-000004000000}" name="Částka" dataDxfId="58"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bl_15.1" displayName="tbl_15.1" ref="B100:E121" totalsRowShown="0" headerRowDxfId="55" dataDxfId="54" tableBorderDxfId="53">
  <autoFilter ref="B100:E121" xr:uid="{00000000-0009-0000-0100-00000B000000}"/>
  <tableColumns count="4">
    <tableColumn id="1" xr3:uid="{00000000-0010-0000-0B00-000001000000}" name="Datum" dataDxfId="52" dataCellStyle="Datum"/>
    <tableColumn id="2" xr3:uid="{00000000-0010-0000-0B00-000002000000}" name="Kupující" dataDxfId="51"/>
    <tableColumn id="3" xr3:uid="{00000000-0010-0000-0B00-000003000000}" name="Typ" dataDxfId="50"/>
    <tableColumn id="4" xr3:uid="{00000000-0010-0000-0B00-000004000000}" name="Částka" dataDxfId="49"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1.1" displayName="tbl_1.1" ref="B8:E16" totalsRowShown="0" headerRowDxfId="203" dataDxfId="202" tableBorderDxfId="201">
  <autoFilter ref="B8:E16" xr:uid="{00000000-0009-0000-0100-000001000000}">
    <filterColumn colId="0" hiddenButton="1"/>
    <filterColumn colId="1" hiddenButton="1"/>
    <filterColumn colId="2" hiddenButton="1"/>
    <filterColumn colId="3" hiddenButton="1"/>
  </autoFilter>
  <tableColumns count="4">
    <tableColumn id="1" xr3:uid="{00000000-0010-0000-0000-000001000000}" name="Datum" dataDxfId="200" dataCellStyle="Datum 2"/>
    <tableColumn id="2" xr3:uid="{00000000-0010-0000-0000-000002000000}" name="Kupující" dataDxfId="199"/>
    <tableColumn id="3" xr3:uid="{00000000-0010-0000-0000-000003000000}" name="Typ" dataDxfId="198"/>
    <tableColumn id="4" xr3:uid="{00000000-0010-0000-0000-000004000000}" name="Částka" dataDxfId="197"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bl_16.1" displayName="tbl_16.1" ref="B95:E107" headerRowDxfId="39" dataDxfId="38">
  <autoFilter ref="B95:E107" xr:uid="{00000000-0009-0000-0100-00000C000000}"/>
  <tableColumns count="4">
    <tableColumn id="1" xr3:uid="{00000000-0010-0000-0C00-000001000000}" name="Měsíc" totalsRowLabel="Celkem" dataDxfId="37" totalsRowDxfId="36" dataCellStyle="Normální 2"/>
    <tableColumn id="2" xr3:uid="{00000000-0010-0000-0C00-000002000000}" name="Kupující" dataDxfId="35" totalsRowDxfId="34" dataCellStyle="Normální 2"/>
    <tableColumn id="3" xr3:uid="{00000000-0010-0000-0C00-000003000000}" name="Typ" dataDxfId="33" totalsRowDxfId="32" dataCellStyle="Normální 2"/>
    <tableColumn id="4" xr3:uid="{00000000-0010-0000-0C00-000004000000}" name="Částka" totalsRowFunction="sum" dataDxfId="31" totalsRowDxfId="30" dataCellStyle="Normální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bl_17.1" displayName="tbl_17.1" ref="B98:E146" headerRowDxfId="25" dataDxfId="24">
  <tableColumns count="4">
    <tableColumn id="5" xr3:uid="{00000000-0010-0000-0D00-000005000000}" name="Kupující" totalsRowLabel="Celkem" dataDxfId="23" totalsRowDxfId="22"/>
    <tableColumn id="1" xr3:uid="{00000000-0010-0000-0D00-000001000000}" name="Sezóna" dataDxfId="21" totalsRowDxfId="20"/>
    <tableColumn id="2" xr3:uid="{00000000-0010-0000-0D00-000002000000}" name="Typ" dataDxfId="19" totalsRowDxfId="18"/>
    <tableColumn id="4" xr3:uid="{00000000-0010-0000-0D00-000004000000}" name="Částka" totalsRowFunction="sum" dataDxfId="17" totalsRowDxfId="16"/>
  </tableColumns>
  <tableStyleInfo name="TableStyleLight14"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15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bl_18.1" displayName="tbl_18.1" ref="B7:E55" headerRowDxfId="15" dataDxfId="14">
  <tableColumns count="4">
    <tableColumn id="1" xr3:uid="{00000000-0010-0000-0E00-000001000000}" name="Sezóna" totalsRowLabel="Celkem" dataDxfId="13" totalsRowDxfId="12"/>
    <tableColumn id="2" xr3:uid="{00000000-0010-0000-0E00-000002000000}" name="Prodejce" dataDxfId="11" totalsRowDxfId="10"/>
    <tableColumn id="3" xr3:uid="{00000000-0010-0000-0E00-000003000000}" name="Produkt" dataDxfId="9" totalsRowDxfId="8"/>
    <tableColumn id="4" xr3:uid="{00000000-0010-0000-0E00-000004000000}" name="Prodané jednotky" totalsRowFunction="sum" dataDxfId="7" totalsRowDxfId="6"/>
  </tableColumns>
  <tableStyleInfo name="TableStyleMedium3"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bl_2.1" displayName="tbl_2.1" ref="B100:E108" headerRowDxfId="192" dataDxfId="191" tableBorderDxfId="190">
  <autoFilter ref="B100:E108" xr:uid="{00000000-0009-0000-0100-000012000000}"/>
  <tableColumns count="4">
    <tableColumn id="1" xr3:uid="{00000000-0010-0000-0100-000001000000}" name="Datum" totalsRowLabel="Celkem" dataDxfId="189" totalsRowDxfId="188" dataCellStyle="Datum 2"/>
    <tableColumn id="2" xr3:uid="{00000000-0010-0000-0100-000002000000}" name="Kupující" dataDxfId="187" totalsRowDxfId="186" dataCellStyle="Normální 2"/>
    <tableColumn id="3" xr3:uid="{00000000-0010-0000-0100-000003000000}" name="Typ" dataDxfId="185" totalsRowDxfId="184" dataCellStyle="Normální 2"/>
    <tableColumn id="4" xr3:uid="{00000000-0010-0000-0100-000004000000}" name="Částka" totalsRowFunction="sum" dataDxfId="183" totalsRowDxfId="182"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bl_3.1" displayName="tbl_3.1" ref="B100:E108" totalsRowShown="0" headerRowDxfId="177" dataDxfId="176" tableBorderDxfId="175">
  <autoFilter ref="B100:E108" xr:uid="{00000000-0009-0000-0100-000013000000}"/>
  <tableColumns count="4">
    <tableColumn id="1" xr3:uid="{00000000-0010-0000-0200-000001000000}" name="Datum" dataDxfId="174" dataCellStyle="Datum 2"/>
    <tableColumn id="2" xr3:uid="{00000000-0010-0000-0200-000002000000}" name="Kupující" dataDxfId="173" dataCellStyle="Normální 2"/>
    <tableColumn id="3" xr3:uid="{00000000-0010-0000-0200-000003000000}" name="Typ" dataDxfId="172" dataCellStyle="Normální 2"/>
    <tableColumn id="4" xr3:uid="{00000000-0010-0000-0200-000004000000}" name="Částka" dataDxfId="171"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bl_4.1" displayName="tbl_4.1" ref="B100:E108" headerRowDxfId="166" dataDxfId="165" tableBorderDxfId="164">
  <autoFilter ref="B100:E108" xr:uid="{00000000-0009-0000-0100-000014000000}"/>
  <tableColumns count="4">
    <tableColumn id="1" xr3:uid="{00000000-0010-0000-0300-000001000000}" name="Datum" totalsRowLabel="Celkem" dataDxfId="163" totalsRowDxfId="162" dataCellStyle="Datum 2"/>
    <tableColumn id="2" xr3:uid="{00000000-0010-0000-0300-000002000000}" name="Kupující" dataDxfId="161" totalsRowDxfId="160" dataCellStyle="Normální 2"/>
    <tableColumn id="3" xr3:uid="{00000000-0010-0000-0300-000003000000}" name="Typ" dataDxfId="159" totalsRowDxfId="158" dataCellStyle="Normální 2"/>
    <tableColumn id="4" xr3:uid="{00000000-0010-0000-0300-000004000000}" name="Částka" totalsRowFunction="sum" dataDxfId="157" totalsRowDxfId="156"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bl_4.116" displayName="tbl_4.116" ref="B100:E108" totalsRowShown="0" headerRowDxfId="153" dataDxfId="152">
  <autoFilter ref="B100:E108" xr:uid="{00000000-0009-0000-0100-00000F000000}"/>
  <tableColumns count="4">
    <tableColumn id="1" xr3:uid="{00000000-0010-0000-0400-000001000000}" name="Datum" dataDxfId="151" dataCellStyle="Datum 2"/>
    <tableColumn id="2" xr3:uid="{00000000-0010-0000-0400-000002000000}" name="Kupující"/>
    <tableColumn id="3" xr3:uid="{00000000-0010-0000-0400-000003000000}" name="Typ"/>
    <tableColumn id="4" xr3:uid="{00000000-0010-0000-0400-000004000000}" name="Částka" dataDxfId="150"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bl_6.1" displayName="tbl_6.1" ref="B100:E108" totalsRowShown="0" headerRowDxfId="145" dataDxfId="144">
  <autoFilter ref="B100:E108" xr:uid="{00000000-0009-0000-0100-000016000000}"/>
  <tableColumns count="4">
    <tableColumn id="1" xr3:uid="{00000000-0010-0000-0500-000001000000}" name="Datum" dataDxfId="143" dataCellStyle="Datum 2"/>
    <tableColumn id="2" xr3:uid="{00000000-0010-0000-0500-000002000000}" name="Kupující"/>
    <tableColumn id="3" xr3:uid="{00000000-0010-0000-0500-000003000000}" name="Typ"/>
    <tableColumn id="4" xr3:uid="{00000000-0010-0000-0500-000004000000}" name="Částka" dataDxfId="142"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7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bl_7.1" displayName="tbl_7.1" ref="B100:E108" headerRowDxfId="120" dataDxfId="119" totalsRowDxfId="117" tableBorderDxfId="118">
  <autoFilter ref="B100:E108" xr:uid="{00000000-0009-0000-0100-000006000000}"/>
  <tableColumns count="4">
    <tableColumn id="1" xr3:uid="{00000000-0010-0000-0600-000001000000}" name="Datum" totalsRowLabel="Celkem" dataDxfId="116" totalsRowDxfId="115" dataCellStyle="Datum 2"/>
    <tableColumn id="2" xr3:uid="{00000000-0010-0000-0600-000002000000}" name="Kupující" dataDxfId="114" totalsRowDxfId="113"/>
    <tableColumn id="3" xr3:uid="{00000000-0010-0000-0600-000003000000}" name="Typ" dataDxfId="112" totalsRowDxfId="111"/>
    <tableColumn id="4" xr3:uid="{00000000-0010-0000-0600-000004000000}" name="Částka" totalsRowFunction="sum" dataDxfId="110" totalsRowDxfId="109"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bl_10.1" displayName="tbl_10.1" ref="B100:E121" totalsRowShown="0" headerRowDxfId="104" dataDxfId="103" tableBorderDxfId="102">
  <autoFilter ref="B100:E121" xr:uid="{00000000-0009-0000-0100-000007000000}"/>
  <sortState xmlns:xlrd2="http://schemas.microsoft.com/office/spreadsheetml/2017/richdata2" ref="B101:E121">
    <sortCondition ref="C101"/>
  </sortState>
  <tableColumns count="4">
    <tableColumn id="1" xr3:uid="{00000000-0010-0000-0700-000001000000}" name="Datum" dataDxfId="101" dataCellStyle="Datum"/>
    <tableColumn id="2" xr3:uid="{00000000-0010-0000-0700-000002000000}" name="Kupující" dataDxfId="100"/>
    <tableColumn id="3" xr3:uid="{00000000-0010-0000-0700-000003000000}" name="Typ" dataDxfId="99"/>
    <tableColumn id="4" xr3:uid="{00000000-0010-0000-0700-000004000000}" name="Částka" dataDxfId="98"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bl_11.1" displayName="tbl_11.1" ref="B98:E119" headerRowDxfId="93" dataDxfId="92" tableBorderDxfId="91">
  <autoFilter ref="B98:E119" xr:uid="{00000000-0009-0000-0100-000008000000}"/>
  <sortState xmlns:xlrd2="http://schemas.microsoft.com/office/spreadsheetml/2017/richdata2" ref="B99:E119">
    <sortCondition ref="C101"/>
  </sortState>
  <tableColumns count="4">
    <tableColumn id="1" xr3:uid="{00000000-0010-0000-0800-000001000000}" name="Datum" totalsRowLabel="Celkem" dataDxfId="90" totalsRowDxfId="89" dataCellStyle="Datum"/>
    <tableColumn id="2" xr3:uid="{00000000-0010-0000-0800-000002000000}" name="Kupující" dataDxfId="88" totalsRowDxfId="87"/>
    <tableColumn id="3" xr3:uid="{00000000-0010-0000-0800-000003000000}" name="Typ" dataDxfId="86" totalsRowDxfId="85"/>
    <tableColumn id="4" xr3:uid="{00000000-0010-0000-0800-000004000000}" name="Částka" totalsRowFunction="sum" dataDxfId="84" totalsRowDxfId="83" dataCellStyle="Měna 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2" /><Relationship Type="http://schemas.openxmlformats.org/officeDocument/2006/relationships/printerSettings" Target="/xl/printerSettings/printerSettings1015.bin" Id="rId1" /></Relationships>
</file>

<file path=xl/worksheets/_rels/sheet1110.xml.rels>&#65279;<?xml version="1.0" encoding="utf-8"?><Relationships xmlns="http://schemas.openxmlformats.org/package/2006/relationships"><Relationship Type="http://schemas.openxmlformats.org/officeDocument/2006/relationships/drawing" Target="/xl/drawings/drawing1110.xml" Id="rId2" /><Relationship Type="http://schemas.openxmlformats.org/officeDocument/2006/relationships/printerSettings" Target="/xl/printerSettings/printerSettings1110.bin" Id="rId1" /></Relationships>
</file>

<file path=xl/worksheets/_rels/sheet1223.xml.rels>&#65279;<?xml version="1.0" encoding="utf-8"?><Relationships xmlns="http://schemas.openxmlformats.org/package/2006/relationships"><Relationship Type="http://schemas.openxmlformats.org/officeDocument/2006/relationships/drawing" Target="/xl/drawings/drawing1223.xml" Id="rId3" /><Relationship Type="http://schemas.openxmlformats.org/officeDocument/2006/relationships/printerSettings" Target="/xl/printerSettings/printerSettings1223.bin" Id="rId2" /><Relationship Type="http://schemas.openxmlformats.org/officeDocument/2006/relationships/pivotTable" Target="/xl/pivotTables/pivotTable817.xml" Id="rId1" /><Relationship Type="http://schemas.openxmlformats.org/officeDocument/2006/relationships/table" Target="/xl/tables/table8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91.xml" Id="rId4" /></Relationships>
</file>

<file path=xl/worksheets/_rels/sheet1419.xml.rels>&#65279;<?xml version="1.0" encoding="utf-8"?><Relationships xmlns="http://schemas.openxmlformats.org/package/2006/relationships"><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3.xml.rels>&#65279;<?xml version="1.0" encoding="utf-8"?><Relationships xmlns="http://schemas.openxmlformats.org/package/2006/relationships"><Relationship Type="http://schemas.openxmlformats.org/officeDocument/2006/relationships/drawing" Target="/xl/drawings/drawing1513.xml" Id="rId3" /><Relationship Type="http://schemas.openxmlformats.org/officeDocument/2006/relationships/printerSettings" Target="/xl/printerSettings/printerSettings1513.bin" Id="rId2" /><Relationship Type="http://schemas.openxmlformats.org/officeDocument/2006/relationships/pivotTable" Target="/xl/pivotTables/pivotTable109.xml" Id="rId1" /><Relationship Type="http://schemas.openxmlformats.org/officeDocument/2006/relationships/table" Target="/xl/tables/table107.xml" Id="rId4" /></Relationships>
</file>

<file path=xl/worksheets/_rels/sheet167.xml.rels>&#65279;<?xml version="1.0" encoding="utf-8"?><Relationships xmlns="http://schemas.openxmlformats.org/package/2006/relationships"><Relationship Type="http://schemas.openxmlformats.org/officeDocument/2006/relationships/drawing" Target="/xl/drawings/drawing167.xml" Id="rId3" /><Relationship Type="http://schemas.openxmlformats.org/officeDocument/2006/relationships/printerSettings" Target="/xl/printerSettings/printerSettings167.bin" Id="rId2" /><Relationship Type="http://schemas.openxmlformats.org/officeDocument/2006/relationships/pivotTable" Target="/xl/pivotTables/pivotTable115.xml" Id="rId1" /><Relationship Type="http://schemas.openxmlformats.org/officeDocument/2006/relationships/table" Target="/xl/tables/table114.xml" Id="rId4" /></Relationships>
</file>

<file path=xl/worksheets/_rels/sheet1724.xml.rels>&#65279;<?xml version="1.0" encoding="utf-8"?><Relationships xmlns="http://schemas.openxmlformats.org/package/2006/relationships"><Relationship Type="http://schemas.openxmlformats.org/officeDocument/2006/relationships/drawing" Target="/xl/drawings/drawing1724.xml" Id="rId3" /><Relationship Type="http://schemas.openxmlformats.org/officeDocument/2006/relationships/printerSettings" Target="/xl/printerSettings/printerSettings1724.bin" Id="rId2" /><Relationship Type="http://schemas.openxmlformats.org/officeDocument/2006/relationships/pivotTable" Target="/xl/pivotTables/pivotTable1218.xml" Id="rId1" /><Relationship Type="http://schemas.openxmlformats.org/officeDocument/2006/relationships/table" Target="/xl/tables/table1214.xml" Id="rId4" /></Relationships>
</file>

<file path=xl/worksheets/_rels/sheet18.xml.rels>&#65279;<?xml version="1.0" encoding="utf-8"?><Relationships xmlns="http://schemas.openxmlformats.org/package/2006/relationships"><Relationship Type="http://schemas.openxmlformats.org/officeDocument/2006/relationships/drawing" Target="/xl/drawings/drawing18.xml" Id="rId2" /><Relationship Type="http://schemas.openxmlformats.org/officeDocument/2006/relationships/printerSettings" Target="/xl/printerSettings/printerSettings18.bin"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32.xml" Id="rId1" /><Relationship Type="http://schemas.openxmlformats.org/officeDocument/2006/relationships/table" Target="/xl/tables/table132.xml" Id="rId4"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411.xml" Id="rId1" /><Relationship Type="http://schemas.openxmlformats.org/officeDocument/2006/relationships/table" Target="/xl/tables/table148.xml" Id="rId4" /></Relationships>
</file>

<file path=xl/worksheets/_rels/sheet2026.xml.rels>&#65279;<?xml version="1.0" encoding="utf-8"?><Relationships xmlns="http://schemas.openxmlformats.org/package/2006/relationships"><Relationship Type="http://schemas.openxmlformats.org/officeDocument/2006/relationships/table" Target="/xl/tables/table1515.xml" Id="rId3" /><Relationship Type="http://schemas.openxmlformats.org/officeDocument/2006/relationships/drawing" Target="/xl/drawings/drawing2026.xml" Id="rId2" /><Relationship Type="http://schemas.openxmlformats.org/officeDocument/2006/relationships/printerSettings" Target="/xl/printerSettings/printerSettings2026.bin" Id="rId1" /></Relationships>
</file>

<file path=xl/worksheets/_rels/sheet214.xml.rels>&#65279;<?xml version="1.0" encoding="utf-8"?><Relationships xmlns="http://schemas.openxmlformats.org/package/2006/relationships"><Relationship Type="http://schemas.openxmlformats.org/officeDocument/2006/relationships/drawing" Target="/xl/drawings/drawing214.xml" Id="rId3" /><Relationship Type="http://schemas.openxmlformats.org/officeDocument/2006/relationships/printerSettings" Target="/xl/printerSettings/printerSettings214.bin" Id="rId2" /><Relationship Type="http://schemas.openxmlformats.org/officeDocument/2006/relationships/pivotTable" Target="/xl/pivotTables/pivotTable153.xml"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3" /><Relationship Type="http://schemas.openxmlformats.org/officeDocument/2006/relationships/printerSettings" Target="/xl/printerSettings/printerSettings2220.bin" Id="rId2" /><Relationship Type="http://schemas.openxmlformats.org/officeDocument/2006/relationships/pivotTable" Target="/xl/pivotTables/pivotTable1614.xml" Id="rId1" /></Relationships>
</file>

<file path=xl/worksheets/_rels/sheet2314.xml.rels>&#65279;<?xml version="1.0" encoding="utf-8"?><Relationships xmlns="http://schemas.openxmlformats.org/package/2006/relationships"><Relationship Type="http://schemas.openxmlformats.org/officeDocument/2006/relationships/drawing" Target="/xl/drawings/drawing2314.xml" Id="rId3" /><Relationship Type="http://schemas.openxmlformats.org/officeDocument/2006/relationships/printerSettings" Target="/xl/printerSettings/printerSettings2314.bin" Id="rId2" /><Relationship Type="http://schemas.openxmlformats.org/officeDocument/2006/relationships/pivotTable" Target="/xl/pivotTables/pivotTable1710.xml" Id="rId1" /></Relationships>
</file>

<file path=xl/worksheets/_rels/sheet2411.xml.rels>&#65279;<?xml version="1.0" encoding="utf-8"?><Relationships xmlns="http://schemas.openxmlformats.org/package/2006/relationships"><Relationship Type="http://schemas.openxmlformats.org/officeDocument/2006/relationships/drawing" Target="/xl/drawings/drawing2411.xml" Id="rId3" /><Relationship Type="http://schemas.openxmlformats.org/officeDocument/2006/relationships/printerSettings" Target="/xl/printerSettings/printerSettings2411.bin" Id="rId2" /><Relationship Type="http://schemas.openxmlformats.org/officeDocument/2006/relationships/pivotTable" Target="/xl/pivotTables/pivotTable187.xml" Id="rId1" /></Relationships>
</file>

<file path=xl/worksheets/_rels/sheet2525.xml.rels>&#65279;<?xml version="1.0" encoding="utf-8"?><Relationships xmlns="http://schemas.openxmlformats.org/package/2006/relationships"><Relationship Type="http://schemas.openxmlformats.org/officeDocument/2006/relationships/drawing" Target="/xl/drawings/drawing2525.xml" Id="rId3" /><Relationship Type="http://schemas.openxmlformats.org/officeDocument/2006/relationships/printerSettings" Target="/xl/printerSettings/printerSettings2525.bin" Id="rId2" /><Relationship Type="http://schemas.openxmlformats.org/officeDocument/2006/relationships/pivotTable" Target="/xl/pivotTables/pivotTable1919.xml"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3" /><Relationship Type="http://schemas.openxmlformats.org/officeDocument/2006/relationships/printerSettings" Target="/xl/printerSettings/printerSettings26.bin" Id="rId2" /><Relationship Type="http://schemas.openxmlformats.org/officeDocument/2006/relationships/pivotTable" Target="/xl/pivotTables/pivotTable14.xml" Id="rId1" /><Relationship Type="http://schemas.openxmlformats.org/officeDocument/2006/relationships/table" Target="/xl/tables/table13.xml" Id="rId4" /></Relationships>
</file>

<file path=xl/worksheets/_rels/sheet263.xml.rels>&#65279;<?xml version="1.0" encoding="utf-8"?><Relationships xmlns="http://schemas.openxmlformats.org/package/2006/relationships"><Relationship Type="http://schemas.openxmlformats.org/officeDocument/2006/relationships/drawing" Target="/xl/drawings/drawing263.xml" Id="rId5" /><Relationship Type="http://schemas.openxmlformats.org/officeDocument/2006/relationships/printerSettings" Target="/xl/printerSettings/printerSettings263.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cs-CZ/article/refresh-pivottable-data-6d24cece-a038-468a-8176-8b6568ca9be2" TargetMode="External" Id="rId2" /><Relationship Type="http://schemas.openxmlformats.org/officeDocument/2006/relationships/hyperlink" Target="https://support.office.com/cs-CZ/article/create-a-pivottable-to-analyze-worksheet-data-a9a84538-bfe9-40a9-a8e9-f99134456576" TargetMode="External" Id="rId1"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6.xml" Id="rId1" /><Relationship Type="http://schemas.openxmlformats.org/officeDocument/2006/relationships/table" Target="/xl/tables/table212.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2.xml" Id="rId1" /><Relationship Type="http://schemas.openxmlformats.org/officeDocument/2006/relationships/table" Target="/xl/tables/table39.xml" Id="rId4" /></Relationships>
</file>

<file path=xl/worksheets/_rels/sheet512.xml.rels>&#65279;<?xml version="1.0" encoding="utf-8"?><Relationships xmlns="http://schemas.openxmlformats.org/package/2006/relationships"><Relationship Type="http://schemas.openxmlformats.org/officeDocument/2006/relationships/drawing" Target="/xl/drawings/drawing512.xml" Id="rId3" /><Relationship Type="http://schemas.openxmlformats.org/officeDocument/2006/relationships/printerSettings" Target="/xl/printerSettings/printerSettings512.bin" Id="rId2" /><Relationship Type="http://schemas.openxmlformats.org/officeDocument/2006/relationships/pivotTable" Target="/xl/pivotTables/pivotTable48.xml" Id="rId1" /><Relationship Type="http://schemas.openxmlformats.org/officeDocument/2006/relationships/table" Target="/xl/tables/table46.xml" Id="rId4" /></Relationships>
</file>

<file path=xl/worksheets/_rels/sheet69.xml.rels>&#65279;<?xml version="1.0" encoding="utf-8"?><Relationships xmlns="http://schemas.openxmlformats.org/package/2006/relationships"><Relationship Type="http://schemas.openxmlformats.org/officeDocument/2006/relationships/drawing" Target="/xl/drawings/drawing69.xml" Id="rId3" /><Relationship Type="http://schemas.openxmlformats.org/officeDocument/2006/relationships/printerSettings" Target="/xl/printerSettings/printerSettings69.bin" Id="rId2" /><Relationship Type="http://schemas.openxmlformats.org/officeDocument/2006/relationships/pivotTable" Target="/xl/pivotTables/pivotTable56.xml" Id="rId1" /><Relationship Type="http://schemas.openxmlformats.org/officeDocument/2006/relationships/table" Target="/xl/tables/table55.xml" Id="rId4" /></Relationships>
</file>

<file path=xl/worksheets/_rels/sheet75.xml.rels>&#65279;<?xml version="1.0" encoding="utf-8"?><Relationships xmlns="http://schemas.openxmlformats.org/package/2006/relationships"><Relationship Type="http://schemas.openxmlformats.org/officeDocument/2006/relationships/drawing" Target="/xl/drawings/drawing75.xml" Id="rId2" /><Relationship Type="http://schemas.openxmlformats.org/officeDocument/2006/relationships/printerSettings" Target="/xl/printerSettings/printerSettings75.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615.xml" Id="rId1" /><Relationship Type="http://schemas.openxmlformats.org/officeDocument/2006/relationships/table" Target="/xl/tables/table611.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713.xml" Id="rId1" /><Relationship Type="http://schemas.openxmlformats.org/officeDocument/2006/relationships/table" Target="/xl/tables/table710.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Q18"/>
  <sheetViews>
    <sheetView showGridLines="0" zoomScaleNormal="100" workbookViewId="0"/>
  </sheetViews>
  <sheetFormatPr defaultColWidth="9.140625" defaultRowHeight="15" x14ac:dyDescent="0.25"/>
  <cols>
    <col min="1" max="1" width="9.140625" style="13"/>
    <col min="2" max="3" width="9.140625" style="14"/>
    <col min="4" max="4" width="14.42578125" style="14" bestFit="1" customWidth="1"/>
    <col min="5" max="16" width="9.140625" style="14"/>
    <col min="17" max="17" width="9.7109375" style="14" bestFit="1" customWidth="1"/>
    <col min="18" max="16384" width="9.140625" style="14"/>
  </cols>
  <sheetData>
    <row r="1" spans="1:17" x14ac:dyDescent="0.25">
      <c r="A1" s="15" t="s">
        <v>35</v>
      </c>
    </row>
    <row r="2" spans="1:17" x14ac:dyDescent="0.25">
      <c r="A2" s="15" t="s">
        <v>36</v>
      </c>
    </row>
    <row r="3" spans="1:17" x14ac:dyDescent="0.25">
      <c r="A3" s="15" t="s">
        <v>5</v>
      </c>
    </row>
    <row r="4" spans="1:17" x14ac:dyDescent="0.25">
      <c r="A4" s="15"/>
      <c r="O4" s="19"/>
      <c r="P4" s="19"/>
      <c r="Q4" s="19"/>
    </row>
    <row r="5" spans="1:17" x14ac:dyDescent="0.25">
      <c r="A5" s="15"/>
      <c r="O5" s="19"/>
      <c r="P5" s="19"/>
      <c r="Q5" s="19"/>
    </row>
    <row r="6" spans="1:17" x14ac:dyDescent="0.25">
      <c r="O6" s="19"/>
      <c r="P6" s="19"/>
      <c r="Q6" s="19"/>
    </row>
    <row r="7" spans="1:17" x14ac:dyDescent="0.25">
      <c r="O7" s="19"/>
      <c r="P7" s="19"/>
      <c r="Q7" s="19"/>
    </row>
    <row r="8" spans="1:17" x14ac:dyDescent="0.25">
      <c r="O8" s="19"/>
      <c r="P8" s="19"/>
      <c r="Q8" s="19"/>
    </row>
    <row r="9" spans="1:17" x14ac:dyDescent="0.25">
      <c r="O9" s="19"/>
      <c r="P9" s="19"/>
      <c r="Q9" s="19"/>
    </row>
    <row r="10" spans="1:17" x14ac:dyDescent="0.25">
      <c r="O10" s="19"/>
      <c r="P10" s="19"/>
      <c r="Q10" s="19"/>
    </row>
    <row r="11" spans="1:17" x14ac:dyDescent="0.25">
      <c r="O11" s="19"/>
      <c r="P11" s="19"/>
      <c r="Q11" s="19"/>
    </row>
    <row r="12" spans="1:17" x14ac:dyDescent="0.25">
      <c r="O12" s="19"/>
      <c r="P12" s="19"/>
      <c r="Q12" s="19"/>
    </row>
    <row r="13" spans="1:17" x14ac:dyDescent="0.25">
      <c r="O13" s="19"/>
      <c r="P13" s="19"/>
      <c r="Q13" s="19"/>
    </row>
    <row r="14" spans="1:17" x14ac:dyDescent="0.25">
      <c r="O14" s="19"/>
      <c r="P14" s="19"/>
      <c r="Q14" s="19"/>
    </row>
    <row r="15" spans="1:17" x14ac:dyDescent="0.25">
      <c r="O15" s="19"/>
      <c r="P15" s="19"/>
      <c r="Q15" s="19"/>
    </row>
    <row r="16" spans="1:17" x14ac:dyDescent="0.25">
      <c r="O16" s="19"/>
      <c r="P16" s="19"/>
      <c r="Q16" s="19"/>
    </row>
    <row r="17" spans="15:17" x14ac:dyDescent="0.25">
      <c r="O17" s="19"/>
      <c r="P17" s="19"/>
      <c r="Q17" s="19"/>
    </row>
    <row r="18" spans="15:17" x14ac:dyDescent="0.25">
      <c r="O18" s="19"/>
      <c r="P18" s="19"/>
      <c r="Q18" s="19"/>
    </row>
  </sheetData>
  <phoneticPr fontId="12" type="noConversion"/>
  <pageMargins left="0.7" right="0.7" top="0.75" bottom="0.75" header="0.3" footer="0.3"/>
  <pageSetup paperSize="9" scale="99" orientation="portrait" r:id="rId1"/>
  <colBreaks count="1" manualBreakCount="1">
    <brk id="9" max="1048575" man="1"/>
  </colBreaks>
  <drawing r:id="rId2"/>
</worksheet>
</file>

<file path=xl/worksheets/sheet1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4"/>
  <sheetViews>
    <sheetView showGridLines="0" zoomScaleNormal="100" workbookViewId="0"/>
  </sheetViews>
  <sheetFormatPr defaultColWidth="9.140625" defaultRowHeight="15" x14ac:dyDescent="0.25"/>
  <cols>
    <col min="1" max="1" width="9.140625" style="13"/>
    <col min="2" max="16384" width="9.140625" style="14"/>
  </cols>
  <sheetData>
    <row r="1" spans="1:1" x14ac:dyDescent="0.25">
      <c r="A1" s="13" t="s">
        <v>37</v>
      </c>
    </row>
    <row r="2" spans="1:1" x14ac:dyDescent="0.25">
      <c r="A2" s="13" t="s">
        <v>126</v>
      </c>
    </row>
    <row r="3" spans="1:1" x14ac:dyDescent="0.25">
      <c r="A3" s="15" t="s">
        <v>5</v>
      </c>
    </row>
    <row r="4" spans="1:1" x14ac:dyDescent="0.25">
      <c r="A4" s="49"/>
    </row>
  </sheetData>
  <phoneticPr fontId="12" type="noConversion"/>
  <pageMargins left="0.7" right="0.7" top="0.75" bottom="0.75" header="0.3" footer="0.3"/>
  <pageSetup paperSize="9" orientation="portrait" r:id="rId1"/>
  <drawing r:id="rId2"/>
</worksheet>
</file>

<file path=xl/worksheets/sheet1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dimension ref="A1:Z121"/>
  <sheetViews>
    <sheetView showGridLines="0" zoomScaleNormal="100" workbookViewId="0"/>
  </sheetViews>
  <sheetFormatPr defaultColWidth="9.140625" defaultRowHeight="15" x14ac:dyDescent="0.25"/>
  <cols>
    <col min="1" max="1" width="9.5703125" style="13" bestFit="1" customWidth="1"/>
    <col min="2" max="2" width="9.7109375" style="14" bestFit="1" customWidth="1"/>
    <col min="3" max="3" width="14.5703125" style="14" bestFit="1" customWidth="1"/>
    <col min="4" max="4" width="19.7109375" style="14" bestFit="1" customWidth="1"/>
    <col min="5" max="8" width="16" style="14" bestFit="1" customWidth="1"/>
    <col min="9" max="9" width="16.28515625" style="14" bestFit="1" customWidth="1"/>
    <col min="10" max="16" width="16" style="14" bestFit="1" customWidth="1"/>
    <col min="17" max="17" width="19.85546875" style="14" bestFit="1" customWidth="1"/>
    <col min="18" max="18" width="16" style="14" bestFit="1" customWidth="1"/>
    <col min="19" max="19" width="18.140625" style="14" bestFit="1" customWidth="1"/>
    <col min="20" max="23" width="16" style="14" bestFit="1" customWidth="1"/>
    <col min="24" max="24" width="14.42578125" style="14" bestFit="1" customWidth="1"/>
    <col min="25" max="16384" width="9.140625" style="14"/>
  </cols>
  <sheetData>
    <row r="1" spans="1:26" x14ac:dyDescent="0.25">
      <c r="A1" s="15" t="s">
        <v>38</v>
      </c>
    </row>
    <row r="2" spans="1:26" x14ac:dyDescent="0.25">
      <c r="A2" s="15" t="s">
        <v>39</v>
      </c>
    </row>
    <row r="3" spans="1:26" x14ac:dyDescent="0.25">
      <c r="A3" s="15" t="s">
        <v>5</v>
      </c>
    </row>
    <row r="4" spans="1:26" x14ac:dyDescent="0.25">
      <c r="A4" s="15"/>
    </row>
    <row r="10" spans="1:26" x14ac:dyDescent="0.25">
      <c r="C10" s="3" t="s">
        <v>21</v>
      </c>
      <c r="D10" s="3" t="s">
        <v>13</v>
      </c>
      <c r="E10"/>
      <c r="F10"/>
      <c r="G10"/>
      <c r="H10"/>
      <c r="I10"/>
      <c r="J10"/>
      <c r="K10"/>
      <c r="L10"/>
      <c r="M10"/>
      <c r="N10"/>
      <c r="O10"/>
      <c r="P10"/>
      <c r="Q10"/>
      <c r="R10"/>
      <c r="S10"/>
      <c r="T10"/>
      <c r="U10"/>
      <c r="V10"/>
      <c r="W10"/>
      <c r="X10"/>
      <c r="Y10"/>
      <c r="Z10"/>
    </row>
    <row r="11" spans="1:26" x14ac:dyDescent="0.25">
      <c r="C11" s="3" t="s">
        <v>9</v>
      </c>
      <c r="D11" t="s">
        <v>49</v>
      </c>
      <c r="E11" t="s">
        <v>42</v>
      </c>
      <c r="F11" t="s">
        <v>47</v>
      </c>
      <c r="G11" t="s">
        <v>51</v>
      </c>
      <c r="H11" t="s">
        <v>17</v>
      </c>
      <c r="I11" t="s">
        <v>45</v>
      </c>
      <c r="J11" t="s">
        <v>15</v>
      </c>
      <c r="K11" t="s">
        <v>40</v>
      </c>
      <c r="L11" t="s">
        <v>41</v>
      </c>
      <c r="M11" t="s">
        <v>44</v>
      </c>
      <c r="N11" t="s">
        <v>48</v>
      </c>
      <c r="O11" t="s">
        <v>46</v>
      </c>
      <c r="P11" t="s">
        <v>53</v>
      </c>
      <c r="Q11" t="s">
        <v>55</v>
      </c>
      <c r="R11" t="s">
        <v>18</v>
      </c>
      <c r="S11" t="s">
        <v>43</v>
      </c>
      <c r="T11" t="s">
        <v>16</v>
      </c>
      <c r="U11" t="s">
        <v>50</v>
      </c>
      <c r="V11" t="s">
        <v>52</v>
      </c>
      <c r="W11" t="s">
        <v>54</v>
      </c>
      <c r="X11" t="s">
        <v>141</v>
      </c>
      <c r="Y11"/>
      <c r="Z11"/>
    </row>
    <row r="12" spans="1:26" x14ac:dyDescent="0.25">
      <c r="C12" t="s">
        <v>10</v>
      </c>
      <c r="D12" s="54"/>
      <c r="E12" s="54">
        <v>500</v>
      </c>
      <c r="F12" s="54"/>
      <c r="G12" s="54"/>
      <c r="H12" s="54"/>
      <c r="I12" s="54"/>
      <c r="J12" s="54"/>
      <c r="K12" s="54"/>
      <c r="L12" s="54">
        <v>500</v>
      </c>
      <c r="M12" s="54"/>
      <c r="N12" s="54"/>
      <c r="O12" s="54"/>
      <c r="P12" s="54"/>
      <c r="Q12" s="54"/>
      <c r="R12" s="54">
        <v>1000</v>
      </c>
      <c r="S12" s="54"/>
      <c r="T12" s="54"/>
      <c r="U12" s="54"/>
      <c r="V12" s="54"/>
      <c r="W12" s="54"/>
      <c r="X12" s="54">
        <v>2000</v>
      </c>
      <c r="Y12"/>
      <c r="Z12"/>
    </row>
    <row r="13" spans="1:26" x14ac:dyDescent="0.25">
      <c r="C13" t="s">
        <v>12</v>
      </c>
      <c r="D13" s="54"/>
      <c r="E13" s="54"/>
      <c r="F13" s="54">
        <v>125</v>
      </c>
      <c r="G13" s="54"/>
      <c r="H13" s="54">
        <v>20</v>
      </c>
      <c r="I13" s="54">
        <v>250</v>
      </c>
      <c r="J13" s="54"/>
      <c r="K13" s="54">
        <v>250</v>
      </c>
      <c r="L13" s="54"/>
      <c r="M13" s="54">
        <v>125</v>
      </c>
      <c r="N13" s="54"/>
      <c r="O13" s="54">
        <v>20</v>
      </c>
      <c r="P13" s="54"/>
      <c r="Q13" s="54"/>
      <c r="R13" s="54"/>
      <c r="S13" s="54">
        <v>20</v>
      </c>
      <c r="T13" s="54">
        <v>125</v>
      </c>
      <c r="U13" s="54"/>
      <c r="V13" s="54"/>
      <c r="W13" s="54"/>
      <c r="X13" s="54">
        <v>935</v>
      </c>
      <c r="Y13"/>
      <c r="Z13"/>
    </row>
    <row r="14" spans="1:26" x14ac:dyDescent="0.25">
      <c r="C14" t="s">
        <v>11</v>
      </c>
      <c r="D14" s="54">
        <v>125</v>
      </c>
      <c r="E14" s="54"/>
      <c r="F14" s="54"/>
      <c r="G14" s="54">
        <v>70</v>
      </c>
      <c r="H14" s="54"/>
      <c r="I14" s="54"/>
      <c r="J14" s="54">
        <v>470</v>
      </c>
      <c r="K14" s="54"/>
      <c r="L14" s="54"/>
      <c r="M14" s="54"/>
      <c r="N14" s="54">
        <v>74</v>
      </c>
      <c r="O14" s="54"/>
      <c r="P14" s="54">
        <v>74</v>
      </c>
      <c r="Q14" s="54">
        <v>235</v>
      </c>
      <c r="R14" s="54"/>
      <c r="S14" s="54"/>
      <c r="T14" s="54"/>
      <c r="U14" s="54">
        <v>74</v>
      </c>
      <c r="V14" s="54">
        <v>235</v>
      </c>
      <c r="W14" s="54">
        <v>70</v>
      </c>
      <c r="X14" s="54">
        <v>1427</v>
      </c>
      <c r="Y14"/>
      <c r="Z14"/>
    </row>
    <row r="15" spans="1:26" x14ac:dyDescent="0.25">
      <c r="C15" t="s">
        <v>141</v>
      </c>
      <c r="D15" s="54">
        <v>125</v>
      </c>
      <c r="E15" s="54">
        <v>500</v>
      </c>
      <c r="F15" s="54">
        <v>125</v>
      </c>
      <c r="G15" s="54">
        <v>70</v>
      </c>
      <c r="H15" s="54">
        <v>20</v>
      </c>
      <c r="I15" s="54">
        <v>250</v>
      </c>
      <c r="J15" s="54">
        <v>470</v>
      </c>
      <c r="K15" s="54">
        <v>250</v>
      </c>
      <c r="L15" s="54">
        <v>500</v>
      </c>
      <c r="M15" s="54">
        <v>125</v>
      </c>
      <c r="N15" s="54">
        <v>74</v>
      </c>
      <c r="O15" s="54">
        <v>20</v>
      </c>
      <c r="P15" s="54">
        <v>74</v>
      </c>
      <c r="Q15" s="54">
        <v>235</v>
      </c>
      <c r="R15" s="54">
        <v>1000</v>
      </c>
      <c r="S15" s="54">
        <v>20</v>
      </c>
      <c r="T15" s="54">
        <v>125</v>
      </c>
      <c r="U15" s="54">
        <v>74</v>
      </c>
      <c r="V15" s="54">
        <v>235</v>
      </c>
      <c r="W15" s="54">
        <v>70</v>
      </c>
      <c r="X15" s="54">
        <v>4362</v>
      </c>
      <c r="Y15"/>
      <c r="Z15"/>
    </row>
    <row r="16" spans="1:26" x14ac:dyDescent="0.25">
      <c r="C16"/>
      <c r="D16"/>
      <c r="E16"/>
      <c r="F16"/>
      <c r="G16"/>
      <c r="H16"/>
      <c r="I16"/>
      <c r="J16"/>
      <c r="K16"/>
      <c r="L16"/>
      <c r="M16"/>
      <c r="N16"/>
      <c r="O16"/>
      <c r="P16"/>
      <c r="Q16"/>
      <c r="R16"/>
      <c r="S16"/>
      <c r="T16"/>
      <c r="U16"/>
      <c r="V16"/>
      <c r="W16"/>
      <c r="X16"/>
      <c r="Y16"/>
      <c r="Z16"/>
    </row>
    <row r="17" spans="3:26" x14ac:dyDescent="0.25">
      <c r="C17"/>
      <c r="D17"/>
      <c r="E17"/>
      <c r="F17"/>
      <c r="G17"/>
      <c r="H17"/>
      <c r="I17"/>
      <c r="J17"/>
      <c r="K17"/>
      <c r="L17"/>
      <c r="M17"/>
      <c r="N17"/>
      <c r="O17"/>
      <c r="P17"/>
      <c r="Q17"/>
      <c r="R17"/>
      <c r="S17"/>
      <c r="T17"/>
      <c r="U17"/>
      <c r="V17"/>
      <c r="W17"/>
      <c r="X17"/>
      <c r="Y17"/>
      <c r="Z17"/>
    </row>
    <row r="18" spans="3:26" x14ac:dyDescent="0.25">
      <c r="C18"/>
      <c r="D18"/>
      <c r="E18"/>
      <c r="F18"/>
      <c r="G18"/>
      <c r="H18"/>
      <c r="I18"/>
      <c r="J18"/>
      <c r="K18"/>
      <c r="L18"/>
      <c r="M18"/>
      <c r="N18"/>
      <c r="O18"/>
      <c r="P18"/>
      <c r="Q18"/>
      <c r="R18"/>
      <c r="S18"/>
      <c r="T18"/>
      <c r="U18"/>
      <c r="V18"/>
      <c r="W18"/>
      <c r="X18"/>
      <c r="Y18"/>
      <c r="Z18"/>
    </row>
    <row r="19" spans="3:26" x14ac:dyDescent="0.25">
      <c r="C19"/>
      <c r="D19"/>
      <c r="E19"/>
      <c r="F19"/>
      <c r="G19"/>
      <c r="H19"/>
      <c r="I19"/>
      <c r="J19"/>
      <c r="K19"/>
      <c r="L19"/>
      <c r="M19"/>
      <c r="N19"/>
      <c r="O19"/>
      <c r="P19"/>
      <c r="Q19"/>
      <c r="R19"/>
      <c r="S19"/>
      <c r="T19"/>
      <c r="U19"/>
      <c r="V19"/>
      <c r="W19"/>
      <c r="X19"/>
      <c r="Y19"/>
      <c r="Z19"/>
    </row>
    <row r="20" spans="3:26" x14ac:dyDescent="0.25">
      <c r="C20"/>
      <c r="D20"/>
      <c r="E20"/>
      <c r="F20"/>
      <c r="G20"/>
      <c r="H20"/>
      <c r="I20"/>
      <c r="J20"/>
      <c r="K20"/>
      <c r="L20"/>
      <c r="M20"/>
      <c r="N20"/>
      <c r="O20"/>
      <c r="P20"/>
      <c r="Q20"/>
      <c r="R20"/>
      <c r="S20"/>
      <c r="T20"/>
      <c r="U20"/>
      <c r="V20"/>
      <c r="W20"/>
      <c r="X20"/>
      <c r="Y20"/>
      <c r="Z20"/>
    </row>
    <row r="21" spans="3:26" x14ac:dyDescent="0.25">
      <c r="C21"/>
      <c r="D21"/>
      <c r="E21"/>
      <c r="F21"/>
      <c r="G21"/>
      <c r="H21"/>
      <c r="I21"/>
      <c r="J21"/>
      <c r="K21"/>
      <c r="L21"/>
      <c r="M21"/>
      <c r="N21"/>
      <c r="O21"/>
      <c r="P21"/>
      <c r="Q21"/>
      <c r="R21"/>
      <c r="S21"/>
      <c r="T21"/>
      <c r="U21"/>
      <c r="V21"/>
      <c r="W21"/>
      <c r="X21"/>
      <c r="Y21"/>
      <c r="Z21"/>
    </row>
    <row r="22" spans="3:26" x14ac:dyDescent="0.25">
      <c r="C22"/>
      <c r="D22"/>
      <c r="E22"/>
      <c r="F22"/>
      <c r="G22"/>
      <c r="H22"/>
      <c r="I22"/>
      <c r="J22"/>
      <c r="K22"/>
      <c r="L22"/>
      <c r="M22"/>
      <c r="N22"/>
      <c r="O22"/>
      <c r="P22"/>
      <c r="Q22"/>
      <c r="R22"/>
      <c r="S22"/>
      <c r="T22"/>
      <c r="U22"/>
      <c r="V22"/>
      <c r="W22"/>
      <c r="X22"/>
      <c r="Y22"/>
      <c r="Z22"/>
    </row>
    <row r="23" spans="3:26" x14ac:dyDescent="0.25">
      <c r="C23"/>
      <c r="D23"/>
      <c r="E23"/>
      <c r="F23"/>
      <c r="G23"/>
      <c r="H23"/>
      <c r="I23"/>
      <c r="J23"/>
      <c r="K23"/>
      <c r="L23"/>
      <c r="M23"/>
      <c r="N23"/>
      <c r="O23"/>
      <c r="P23"/>
      <c r="Q23"/>
      <c r="R23"/>
      <c r="S23"/>
      <c r="T23"/>
      <c r="U23"/>
      <c r="V23"/>
      <c r="W23"/>
      <c r="X23"/>
      <c r="Y23"/>
      <c r="Z23"/>
    </row>
    <row r="24" spans="3:26" x14ac:dyDescent="0.25">
      <c r="C24"/>
      <c r="D24"/>
      <c r="E24"/>
      <c r="F24"/>
      <c r="G24"/>
      <c r="H24"/>
      <c r="I24"/>
      <c r="J24"/>
      <c r="K24"/>
      <c r="L24"/>
      <c r="M24"/>
      <c r="N24"/>
      <c r="O24"/>
      <c r="P24"/>
      <c r="Q24"/>
      <c r="R24"/>
      <c r="S24"/>
      <c r="T24"/>
      <c r="U24"/>
      <c r="V24"/>
      <c r="W24"/>
      <c r="X24"/>
      <c r="Y24"/>
      <c r="Z24"/>
    </row>
    <row r="25" spans="3:26" x14ac:dyDescent="0.25">
      <c r="C25"/>
      <c r="D25"/>
      <c r="E25"/>
      <c r="F25"/>
      <c r="G25"/>
      <c r="H25"/>
      <c r="I25"/>
      <c r="J25"/>
      <c r="K25"/>
      <c r="L25"/>
      <c r="M25"/>
      <c r="N25"/>
      <c r="O25"/>
      <c r="P25"/>
      <c r="Q25"/>
      <c r="R25"/>
      <c r="S25"/>
      <c r="T25"/>
      <c r="U25"/>
      <c r="V25"/>
      <c r="W25"/>
      <c r="X25"/>
      <c r="Y25"/>
      <c r="Z25"/>
    </row>
    <row r="26" spans="3:26" x14ac:dyDescent="0.25">
      <c r="C26"/>
      <c r="D26"/>
      <c r="E26"/>
      <c r="F26"/>
      <c r="G26"/>
      <c r="H26"/>
      <c r="I26"/>
      <c r="J26"/>
      <c r="K26"/>
      <c r="L26"/>
      <c r="M26"/>
      <c r="N26"/>
      <c r="O26"/>
      <c r="P26"/>
      <c r="Q26"/>
      <c r="R26"/>
      <c r="S26"/>
      <c r="T26"/>
      <c r="U26"/>
      <c r="V26"/>
      <c r="W26"/>
      <c r="X26"/>
      <c r="Y26"/>
      <c r="Z26"/>
    </row>
    <row r="27" spans="3:26" x14ac:dyDescent="0.25">
      <c r="C27"/>
      <c r="D27"/>
      <c r="E27"/>
      <c r="F27"/>
      <c r="G27"/>
      <c r="H27"/>
      <c r="I27"/>
      <c r="J27"/>
      <c r="K27"/>
      <c r="L27"/>
      <c r="M27"/>
      <c r="N27"/>
      <c r="O27"/>
      <c r="P27"/>
      <c r="Q27"/>
      <c r="R27"/>
      <c r="S27"/>
      <c r="T27"/>
      <c r="U27"/>
      <c r="V27"/>
      <c r="W27"/>
      <c r="X27"/>
      <c r="Y27"/>
      <c r="Z27"/>
    </row>
    <row r="28" spans="3:26" x14ac:dyDescent="0.25">
      <c r="C28"/>
      <c r="D28"/>
      <c r="E28"/>
      <c r="F28"/>
      <c r="G28"/>
      <c r="H28"/>
      <c r="I28"/>
      <c r="J28"/>
      <c r="K28"/>
      <c r="L28"/>
      <c r="M28"/>
      <c r="N28"/>
      <c r="O28"/>
      <c r="P28"/>
      <c r="Q28"/>
      <c r="R28"/>
      <c r="S28"/>
      <c r="T28"/>
      <c r="U28"/>
      <c r="V28"/>
      <c r="W28"/>
      <c r="X28"/>
      <c r="Y28"/>
      <c r="Z28"/>
    </row>
    <row r="29" spans="3:26" x14ac:dyDescent="0.25">
      <c r="C29"/>
      <c r="D29"/>
      <c r="E29"/>
    </row>
    <row r="30" spans="3:26" x14ac:dyDescent="0.25">
      <c r="C30"/>
      <c r="D30"/>
      <c r="E30"/>
    </row>
    <row r="31" spans="3:26" x14ac:dyDescent="0.25">
      <c r="C31"/>
      <c r="D31"/>
      <c r="E31"/>
    </row>
    <row r="32" spans="3:26" x14ac:dyDescent="0.25">
      <c r="C32"/>
      <c r="D32"/>
      <c r="E32"/>
    </row>
    <row r="33" spans="3:5" x14ac:dyDescent="0.25">
      <c r="C33"/>
      <c r="D33"/>
      <c r="E33"/>
    </row>
    <row r="34" spans="3:5" x14ac:dyDescent="0.25">
      <c r="C34"/>
      <c r="D34"/>
      <c r="E34"/>
    </row>
    <row r="100" spans="2:5" x14ac:dyDescent="0.25">
      <c r="B100" s="31" t="s">
        <v>8</v>
      </c>
      <c r="C100" s="31" t="s">
        <v>9</v>
      </c>
      <c r="D100" s="31" t="s">
        <v>13</v>
      </c>
      <c r="E100" s="31" t="s">
        <v>19</v>
      </c>
    </row>
    <row r="101" spans="2:5" x14ac:dyDescent="0.25">
      <c r="B101" s="60">
        <v>42752</v>
      </c>
      <c r="C101" s="32" t="s">
        <v>10</v>
      </c>
      <c r="D101" s="32" t="s">
        <v>18</v>
      </c>
      <c r="E101" s="33">
        <v>1000</v>
      </c>
    </row>
    <row r="102" spans="2:5" x14ac:dyDescent="0.25">
      <c r="B102" s="60">
        <v>42752</v>
      </c>
      <c r="C102" s="32" t="s">
        <v>10</v>
      </c>
      <c r="D102" s="32" t="s">
        <v>41</v>
      </c>
      <c r="E102" s="33">
        <v>500</v>
      </c>
    </row>
    <row r="103" spans="2:5" x14ac:dyDescent="0.25">
      <c r="B103" s="60">
        <v>42752</v>
      </c>
      <c r="C103" s="32" t="s">
        <v>10</v>
      </c>
      <c r="D103" s="32" t="s">
        <v>42</v>
      </c>
      <c r="E103" s="33">
        <v>500</v>
      </c>
    </row>
    <row r="104" spans="2:5" x14ac:dyDescent="0.25">
      <c r="B104" s="60">
        <v>42786</v>
      </c>
      <c r="C104" s="32" t="s">
        <v>12</v>
      </c>
      <c r="D104" s="32" t="s">
        <v>17</v>
      </c>
      <c r="E104" s="33">
        <v>20</v>
      </c>
    </row>
    <row r="105" spans="2:5" x14ac:dyDescent="0.25">
      <c r="B105" s="60">
        <v>42791</v>
      </c>
      <c r="C105" s="32" t="s">
        <v>12</v>
      </c>
      <c r="D105" s="32" t="s">
        <v>16</v>
      </c>
      <c r="E105" s="33">
        <v>125</v>
      </c>
    </row>
    <row r="106" spans="2:5" x14ac:dyDescent="0.25">
      <c r="B106" s="60">
        <v>42756</v>
      </c>
      <c r="C106" s="32" t="s">
        <v>12</v>
      </c>
      <c r="D106" s="32" t="s">
        <v>40</v>
      </c>
      <c r="E106" s="33">
        <v>250</v>
      </c>
    </row>
    <row r="107" spans="2:5" x14ac:dyDescent="0.25">
      <c r="B107" s="60">
        <v>42786</v>
      </c>
      <c r="C107" s="32" t="s">
        <v>12</v>
      </c>
      <c r="D107" s="32" t="s">
        <v>43</v>
      </c>
      <c r="E107" s="33">
        <v>20</v>
      </c>
    </row>
    <row r="108" spans="2:5" x14ac:dyDescent="0.25">
      <c r="B108" s="60">
        <v>42791</v>
      </c>
      <c r="C108" s="32" t="s">
        <v>12</v>
      </c>
      <c r="D108" s="32" t="s">
        <v>44</v>
      </c>
      <c r="E108" s="33">
        <v>125</v>
      </c>
    </row>
    <row r="109" spans="2:5" x14ac:dyDescent="0.25">
      <c r="B109" s="60">
        <v>42756</v>
      </c>
      <c r="C109" s="32" t="s">
        <v>12</v>
      </c>
      <c r="D109" s="32" t="s">
        <v>45</v>
      </c>
      <c r="E109" s="33">
        <v>250</v>
      </c>
    </row>
    <row r="110" spans="2:5" x14ac:dyDescent="0.25">
      <c r="B110" s="60">
        <v>42786</v>
      </c>
      <c r="C110" s="32" t="s">
        <v>12</v>
      </c>
      <c r="D110" s="32" t="s">
        <v>46</v>
      </c>
      <c r="E110" s="33">
        <v>20</v>
      </c>
    </row>
    <row r="111" spans="2:5" x14ac:dyDescent="0.25">
      <c r="B111" s="60">
        <v>42791</v>
      </c>
      <c r="C111" s="32" t="s">
        <v>12</v>
      </c>
      <c r="D111" s="32" t="s">
        <v>47</v>
      </c>
      <c r="E111" s="33">
        <v>125</v>
      </c>
    </row>
    <row r="112" spans="2:5" x14ac:dyDescent="0.25">
      <c r="B112" s="60">
        <v>42736</v>
      </c>
      <c r="C112" s="32" t="s">
        <v>11</v>
      </c>
      <c r="D112" s="32" t="s">
        <v>48</v>
      </c>
      <c r="E112" s="33">
        <v>74</v>
      </c>
    </row>
    <row r="113" spans="2:24" x14ac:dyDescent="0.25">
      <c r="B113" s="60">
        <v>42750</v>
      </c>
      <c r="C113" s="32" t="s">
        <v>11</v>
      </c>
      <c r="D113" s="32" t="s">
        <v>15</v>
      </c>
      <c r="E113" s="33">
        <v>235</v>
      </c>
    </row>
    <row r="114" spans="2:24" x14ac:dyDescent="0.25">
      <c r="B114" s="60">
        <v>42756</v>
      </c>
      <c r="C114" s="32" t="s">
        <v>11</v>
      </c>
      <c r="D114" s="32" t="s">
        <v>49</v>
      </c>
      <c r="E114" s="33">
        <v>125</v>
      </c>
    </row>
    <row r="115" spans="2:24" x14ac:dyDescent="0.25">
      <c r="B115" s="60">
        <v>42768</v>
      </c>
      <c r="C115" s="32" t="s">
        <v>11</v>
      </c>
      <c r="D115" s="32" t="s">
        <v>15</v>
      </c>
      <c r="E115" s="33">
        <v>235</v>
      </c>
    </row>
    <row r="116" spans="2:24" x14ac:dyDescent="0.25">
      <c r="B116" s="60">
        <v>42736</v>
      </c>
      <c r="C116" s="32" t="s">
        <v>11</v>
      </c>
      <c r="D116" s="32" t="s">
        <v>50</v>
      </c>
      <c r="E116" s="33">
        <v>74</v>
      </c>
    </row>
    <row r="117" spans="2:24" x14ac:dyDescent="0.25">
      <c r="B117" s="60">
        <v>42750</v>
      </c>
      <c r="C117" s="32" t="s">
        <v>11</v>
      </c>
      <c r="D117" s="32" t="s">
        <v>51</v>
      </c>
      <c r="E117" s="33">
        <v>70</v>
      </c>
    </row>
    <row r="118" spans="2:24" x14ac:dyDescent="0.25">
      <c r="B118" s="60">
        <v>42768</v>
      </c>
      <c r="C118" s="32" t="s">
        <v>11</v>
      </c>
      <c r="D118" s="32" t="s">
        <v>52</v>
      </c>
      <c r="E118" s="33">
        <v>235</v>
      </c>
    </row>
    <row r="119" spans="2:24" x14ac:dyDescent="0.25">
      <c r="B119" s="60">
        <v>42736</v>
      </c>
      <c r="C119" s="32" t="s">
        <v>11</v>
      </c>
      <c r="D119" s="32" t="s">
        <v>53</v>
      </c>
      <c r="E119" s="33">
        <v>74</v>
      </c>
    </row>
    <row r="120" spans="2:24" x14ac:dyDescent="0.25">
      <c r="B120" s="60">
        <v>42750</v>
      </c>
      <c r="C120" s="32" t="s">
        <v>11</v>
      </c>
      <c r="D120" s="32" t="s">
        <v>54</v>
      </c>
      <c r="E120" s="33">
        <v>70</v>
      </c>
    </row>
    <row r="121" spans="2:24" x14ac:dyDescent="0.25">
      <c r="B121" s="60">
        <v>42768</v>
      </c>
      <c r="C121" s="32" t="s">
        <v>11</v>
      </c>
      <c r="D121" s="32" t="s">
        <v>55</v>
      </c>
      <c r="E121" s="33">
        <v>235</v>
      </c>
      <c r="X121" s="19"/>
    </row>
  </sheetData>
  <phoneticPr fontId="12" type="noConversion"/>
  <pageMargins left="0.7" right="0.7" top="0.75" bottom="0.75" header="0.3" footer="0.3"/>
  <pageSetup paperSize="9" orientation="portrait" r:id="rId2"/>
  <rowBreaks count="2" manualBreakCount="2">
    <brk id="47" max="16383" man="1"/>
    <brk id="94" max="16383" man="1"/>
  </rowBreaks>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0"/>
  <dimension ref="A1:F119"/>
  <sheetViews>
    <sheetView showGridLines="0" zoomScaleNormal="100" workbookViewId="0"/>
  </sheetViews>
  <sheetFormatPr defaultColWidth="9.140625" defaultRowHeight="15" x14ac:dyDescent="0.25"/>
  <cols>
    <col min="1" max="1" width="9.140625" style="13"/>
    <col min="2" max="2" width="9.140625" style="14"/>
    <col min="3" max="3" width="19.28515625" style="14" bestFit="1" customWidth="1"/>
    <col min="4" max="4" width="23.42578125" style="14" bestFit="1" customWidth="1"/>
    <col min="5" max="5" width="14.85546875" style="14" bestFit="1" customWidth="1"/>
    <col min="6" max="6" width="16" style="14" bestFit="1" customWidth="1"/>
    <col min="7" max="7" width="20.85546875" style="14" bestFit="1" customWidth="1"/>
    <col min="8" max="8" width="14.85546875" style="14" bestFit="1" customWidth="1"/>
    <col min="9" max="9" width="13.7109375" style="14" bestFit="1" customWidth="1"/>
    <col min="10" max="10" width="6.140625" style="14" bestFit="1" customWidth="1"/>
    <col min="11" max="11" width="9.28515625" style="14" bestFit="1" customWidth="1"/>
    <col min="12" max="12" width="6.42578125" style="14" bestFit="1" customWidth="1"/>
    <col min="13" max="13" width="6.28515625" style="14" bestFit="1" customWidth="1"/>
    <col min="14" max="14" width="9.140625" style="14" bestFit="1" customWidth="1"/>
    <col min="15" max="15" width="10" style="14" bestFit="1" customWidth="1"/>
    <col min="16" max="16" width="5.28515625" style="14" bestFit="1" customWidth="1"/>
    <col min="17" max="17" width="4.42578125" style="14" bestFit="1" customWidth="1"/>
    <col min="18" max="18" width="7.7109375" style="14" bestFit="1" customWidth="1"/>
    <col min="19" max="19" width="6" style="14" bestFit="1" customWidth="1"/>
    <col min="20" max="20" width="10.42578125" style="14" bestFit="1" customWidth="1"/>
    <col min="21" max="21" width="7.28515625" style="14" bestFit="1" customWidth="1"/>
    <col min="22" max="22" width="12.28515625" style="14" bestFit="1" customWidth="1"/>
    <col min="23" max="23" width="15" style="14" bestFit="1" customWidth="1"/>
    <col min="24" max="24" width="6.28515625" style="14" bestFit="1" customWidth="1"/>
    <col min="25" max="25" width="5.7109375" style="14" bestFit="1" customWidth="1"/>
    <col min="26" max="26" width="6.7109375" style="14" bestFit="1" customWidth="1"/>
    <col min="27" max="27" width="6.140625" style="14" bestFit="1" customWidth="1"/>
    <col min="28" max="28" width="10.7109375" style="14" bestFit="1" customWidth="1"/>
    <col min="29" max="16384" width="9.140625" style="14"/>
  </cols>
  <sheetData>
    <row r="1" spans="1:6" x14ac:dyDescent="0.25">
      <c r="A1" s="15" t="s">
        <v>137</v>
      </c>
    </row>
    <row r="2" spans="1:6" x14ac:dyDescent="0.25">
      <c r="A2" s="15" t="s">
        <v>127</v>
      </c>
    </row>
    <row r="3" spans="1:6" ht="15" customHeight="1" x14ac:dyDescent="0.25">
      <c r="A3" s="28" t="s">
        <v>128</v>
      </c>
    </row>
    <row r="4" spans="1:6" x14ac:dyDescent="0.25">
      <c r="A4" s="15" t="s">
        <v>56</v>
      </c>
    </row>
    <row r="5" spans="1:6" x14ac:dyDescent="0.25">
      <c r="A5" s="15" t="s">
        <v>5</v>
      </c>
    </row>
    <row r="6" spans="1:6" x14ac:dyDescent="0.25">
      <c r="A6" s="15"/>
    </row>
    <row r="8" spans="1:6" x14ac:dyDescent="0.25">
      <c r="D8" s="3" t="s">
        <v>140</v>
      </c>
      <c r="E8" t="s">
        <v>21</v>
      </c>
      <c r="F8"/>
    </row>
    <row r="9" spans="1:6" x14ac:dyDescent="0.25">
      <c r="D9" s="4" t="s">
        <v>10</v>
      </c>
      <c r="E9" s="54">
        <v>2000</v>
      </c>
      <c r="F9"/>
    </row>
    <row r="10" spans="1:6" x14ac:dyDescent="0.25">
      <c r="D10" s="5" t="s">
        <v>18</v>
      </c>
      <c r="E10" s="54">
        <v>1000</v>
      </c>
      <c r="F10"/>
    </row>
    <row r="11" spans="1:6" x14ac:dyDescent="0.25">
      <c r="D11" s="5" t="s">
        <v>42</v>
      </c>
      <c r="E11" s="54">
        <v>500</v>
      </c>
      <c r="F11"/>
    </row>
    <row r="12" spans="1:6" x14ac:dyDescent="0.25">
      <c r="D12" s="5" t="s">
        <v>41</v>
      </c>
      <c r="E12" s="54">
        <v>500</v>
      </c>
      <c r="F12"/>
    </row>
    <row r="13" spans="1:6" x14ac:dyDescent="0.25">
      <c r="D13" s="4" t="s">
        <v>12</v>
      </c>
      <c r="E13" s="54">
        <v>935</v>
      </c>
      <c r="F13"/>
    </row>
    <row r="14" spans="1:6" x14ac:dyDescent="0.25">
      <c r="D14" s="5" t="s">
        <v>40</v>
      </c>
      <c r="E14" s="54">
        <v>250</v>
      </c>
      <c r="F14"/>
    </row>
    <row r="15" spans="1:6" x14ac:dyDescent="0.25">
      <c r="D15" s="5" t="s">
        <v>17</v>
      </c>
      <c r="E15" s="54">
        <v>20</v>
      </c>
      <c r="F15"/>
    </row>
    <row r="16" spans="1:6" x14ac:dyDescent="0.25">
      <c r="D16" s="5" t="s">
        <v>16</v>
      </c>
      <c r="E16" s="54">
        <v>125</v>
      </c>
      <c r="F16"/>
    </row>
    <row r="17" spans="4:6" x14ac:dyDescent="0.25">
      <c r="D17" s="5" t="s">
        <v>43</v>
      </c>
      <c r="E17" s="54">
        <v>20</v>
      </c>
      <c r="F17"/>
    </row>
    <row r="18" spans="4:6" x14ac:dyDescent="0.25">
      <c r="D18" s="5" t="s">
        <v>46</v>
      </c>
      <c r="E18" s="54">
        <v>20</v>
      </c>
      <c r="F18"/>
    </row>
    <row r="19" spans="4:6" x14ac:dyDescent="0.25">
      <c r="D19" s="5" t="s">
        <v>47</v>
      </c>
      <c r="E19" s="54">
        <v>125</v>
      </c>
      <c r="F19"/>
    </row>
    <row r="20" spans="4:6" x14ac:dyDescent="0.25">
      <c r="D20" s="5" t="s">
        <v>44</v>
      </c>
      <c r="E20" s="54">
        <v>125</v>
      </c>
      <c r="F20"/>
    </row>
    <row r="21" spans="4:6" x14ac:dyDescent="0.25">
      <c r="D21" s="5" t="s">
        <v>45</v>
      </c>
      <c r="E21" s="54">
        <v>250</v>
      </c>
      <c r="F21"/>
    </row>
    <row r="22" spans="4:6" x14ac:dyDescent="0.25">
      <c r="D22" s="4" t="s">
        <v>11</v>
      </c>
      <c r="E22" s="54">
        <v>1427</v>
      </c>
      <c r="F22"/>
    </row>
    <row r="23" spans="4:6" x14ac:dyDescent="0.25">
      <c r="D23" s="5" t="s">
        <v>15</v>
      </c>
      <c r="E23" s="54">
        <v>470</v>
      </c>
      <c r="F23"/>
    </row>
    <row r="24" spans="4:6" x14ac:dyDescent="0.25">
      <c r="D24" s="5" t="s">
        <v>48</v>
      </c>
      <c r="E24" s="54">
        <v>74</v>
      </c>
      <c r="F24"/>
    </row>
    <row r="25" spans="4:6" x14ac:dyDescent="0.25">
      <c r="D25" s="5" t="s">
        <v>51</v>
      </c>
      <c r="E25" s="54">
        <v>70</v>
      </c>
      <c r="F25"/>
    </row>
    <row r="26" spans="4:6" x14ac:dyDescent="0.25">
      <c r="D26" s="5" t="s">
        <v>50</v>
      </c>
      <c r="E26" s="54">
        <v>74</v>
      </c>
    </row>
    <row r="27" spans="4:6" x14ac:dyDescent="0.25">
      <c r="D27" s="5" t="s">
        <v>52</v>
      </c>
      <c r="E27" s="54">
        <v>235</v>
      </c>
    </row>
    <row r="28" spans="4:6" x14ac:dyDescent="0.25">
      <c r="D28" s="5" t="s">
        <v>53</v>
      </c>
      <c r="E28" s="54">
        <v>74</v>
      </c>
    </row>
    <row r="29" spans="4:6" x14ac:dyDescent="0.25">
      <c r="D29" s="5" t="s">
        <v>49</v>
      </c>
      <c r="E29" s="54">
        <v>125</v>
      </c>
    </row>
    <row r="30" spans="4:6" x14ac:dyDescent="0.25">
      <c r="D30" s="5" t="s">
        <v>54</v>
      </c>
      <c r="E30" s="54">
        <v>70</v>
      </c>
    </row>
    <row r="31" spans="4:6" x14ac:dyDescent="0.25">
      <c r="D31" s="5" t="s">
        <v>55</v>
      </c>
      <c r="E31" s="54">
        <v>235</v>
      </c>
    </row>
    <row r="32" spans="4:6" x14ac:dyDescent="0.25">
      <c r="D32" s="4" t="s">
        <v>141</v>
      </c>
      <c r="E32" s="54">
        <v>4362</v>
      </c>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98" spans="2:5" x14ac:dyDescent="0.25">
      <c r="B98" s="31" t="s">
        <v>8</v>
      </c>
      <c r="C98" s="31" t="s">
        <v>9</v>
      </c>
      <c r="D98" s="31" t="s">
        <v>13</v>
      </c>
      <c r="E98" s="31" t="s">
        <v>19</v>
      </c>
    </row>
    <row r="99" spans="2:5" x14ac:dyDescent="0.25">
      <c r="B99" s="60">
        <v>42752</v>
      </c>
      <c r="C99" s="32" t="s">
        <v>10</v>
      </c>
      <c r="D99" s="32" t="s">
        <v>18</v>
      </c>
      <c r="E99" s="33">
        <v>1000</v>
      </c>
    </row>
    <row r="100" spans="2:5" x14ac:dyDescent="0.25">
      <c r="B100" s="60">
        <v>42752</v>
      </c>
      <c r="C100" s="32" t="s">
        <v>10</v>
      </c>
      <c r="D100" s="32" t="s">
        <v>41</v>
      </c>
      <c r="E100" s="33">
        <v>500</v>
      </c>
    </row>
    <row r="101" spans="2:5" x14ac:dyDescent="0.25">
      <c r="B101" s="60">
        <v>42752</v>
      </c>
      <c r="C101" s="32" t="s">
        <v>10</v>
      </c>
      <c r="D101" s="32" t="s">
        <v>42</v>
      </c>
      <c r="E101" s="33">
        <v>500</v>
      </c>
    </row>
    <row r="102" spans="2:5" x14ac:dyDescent="0.25">
      <c r="B102" s="60">
        <v>42786</v>
      </c>
      <c r="C102" s="32" t="s">
        <v>12</v>
      </c>
      <c r="D102" s="32" t="s">
        <v>17</v>
      </c>
      <c r="E102" s="33">
        <v>20</v>
      </c>
    </row>
    <row r="103" spans="2:5" x14ac:dyDescent="0.25">
      <c r="B103" s="60">
        <v>42791</v>
      </c>
      <c r="C103" s="32" t="s">
        <v>12</v>
      </c>
      <c r="D103" s="32" t="s">
        <v>16</v>
      </c>
      <c r="E103" s="33">
        <v>125</v>
      </c>
    </row>
    <row r="104" spans="2:5" x14ac:dyDescent="0.25">
      <c r="B104" s="60">
        <v>42756</v>
      </c>
      <c r="C104" s="32" t="s">
        <v>12</v>
      </c>
      <c r="D104" s="32" t="s">
        <v>40</v>
      </c>
      <c r="E104" s="33">
        <v>250</v>
      </c>
    </row>
    <row r="105" spans="2:5" x14ac:dyDescent="0.25">
      <c r="B105" s="60">
        <v>42786</v>
      </c>
      <c r="C105" s="32" t="s">
        <v>12</v>
      </c>
      <c r="D105" s="32" t="s">
        <v>43</v>
      </c>
      <c r="E105" s="33">
        <v>20</v>
      </c>
    </row>
    <row r="106" spans="2:5" x14ac:dyDescent="0.25">
      <c r="B106" s="60">
        <v>42791</v>
      </c>
      <c r="C106" s="32" t="s">
        <v>12</v>
      </c>
      <c r="D106" s="32" t="s">
        <v>44</v>
      </c>
      <c r="E106" s="33">
        <v>125</v>
      </c>
    </row>
    <row r="107" spans="2:5" x14ac:dyDescent="0.25">
      <c r="B107" s="60">
        <v>42756</v>
      </c>
      <c r="C107" s="32" t="s">
        <v>12</v>
      </c>
      <c r="D107" s="32" t="s">
        <v>45</v>
      </c>
      <c r="E107" s="33">
        <v>250</v>
      </c>
    </row>
    <row r="108" spans="2:5" x14ac:dyDescent="0.25">
      <c r="B108" s="60">
        <v>42786</v>
      </c>
      <c r="C108" s="32" t="s">
        <v>12</v>
      </c>
      <c r="D108" s="32" t="s">
        <v>46</v>
      </c>
      <c r="E108" s="33">
        <v>20</v>
      </c>
    </row>
    <row r="109" spans="2:5" x14ac:dyDescent="0.25">
      <c r="B109" s="60">
        <v>42791</v>
      </c>
      <c r="C109" s="32" t="s">
        <v>12</v>
      </c>
      <c r="D109" s="32" t="s">
        <v>47</v>
      </c>
      <c r="E109" s="33">
        <v>125</v>
      </c>
    </row>
    <row r="110" spans="2:5" x14ac:dyDescent="0.25">
      <c r="B110" s="60">
        <v>42736</v>
      </c>
      <c r="C110" s="32" t="s">
        <v>11</v>
      </c>
      <c r="D110" s="32" t="s">
        <v>48</v>
      </c>
      <c r="E110" s="33">
        <v>74</v>
      </c>
    </row>
    <row r="111" spans="2:5" x14ac:dyDescent="0.25">
      <c r="B111" s="60">
        <v>42750</v>
      </c>
      <c r="C111" s="32" t="s">
        <v>11</v>
      </c>
      <c r="D111" s="32" t="s">
        <v>15</v>
      </c>
      <c r="E111" s="33">
        <v>235</v>
      </c>
    </row>
    <row r="112" spans="2:5" x14ac:dyDescent="0.25">
      <c r="B112" s="60">
        <v>42756</v>
      </c>
      <c r="C112" s="32" t="s">
        <v>11</v>
      </c>
      <c r="D112" s="32" t="s">
        <v>49</v>
      </c>
      <c r="E112" s="33">
        <v>125</v>
      </c>
    </row>
    <row r="113" spans="2:5" x14ac:dyDescent="0.25">
      <c r="B113" s="60">
        <v>42768</v>
      </c>
      <c r="C113" s="32" t="s">
        <v>11</v>
      </c>
      <c r="D113" s="32" t="s">
        <v>15</v>
      </c>
      <c r="E113" s="33">
        <v>235</v>
      </c>
    </row>
    <row r="114" spans="2:5" x14ac:dyDescent="0.25">
      <c r="B114" s="60">
        <v>42736</v>
      </c>
      <c r="C114" s="32" t="s">
        <v>11</v>
      </c>
      <c r="D114" s="32" t="s">
        <v>50</v>
      </c>
      <c r="E114" s="33">
        <v>74</v>
      </c>
    </row>
    <row r="115" spans="2:5" x14ac:dyDescent="0.25">
      <c r="B115" s="60">
        <v>42750</v>
      </c>
      <c r="C115" s="32" t="s">
        <v>11</v>
      </c>
      <c r="D115" s="32" t="s">
        <v>51</v>
      </c>
      <c r="E115" s="33">
        <v>70</v>
      </c>
    </row>
    <row r="116" spans="2:5" x14ac:dyDescent="0.25">
      <c r="B116" s="60">
        <v>42768</v>
      </c>
      <c r="C116" s="32" t="s">
        <v>11</v>
      </c>
      <c r="D116" s="32" t="s">
        <v>52</v>
      </c>
      <c r="E116" s="33">
        <v>235</v>
      </c>
    </row>
    <row r="117" spans="2:5" x14ac:dyDescent="0.25">
      <c r="B117" s="60">
        <v>42736</v>
      </c>
      <c r="C117" s="32" t="s">
        <v>11</v>
      </c>
      <c r="D117" s="32" t="s">
        <v>53</v>
      </c>
      <c r="E117" s="33">
        <v>74</v>
      </c>
    </row>
    <row r="118" spans="2:5" x14ac:dyDescent="0.25">
      <c r="B118" s="60">
        <v>42750</v>
      </c>
      <c r="C118" s="32" t="s">
        <v>11</v>
      </c>
      <c r="D118" s="32" t="s">
        <v>54</v>
      </c>
      <c r="E118" s="33">
        <v>70</v>
      </c>
    </row>
    <row r="119" spans="2:5" x14ac:dyDescent="0.25">
      <c r="B119" s="60">
        <v>42768</v>
      </c>
      <c r="C119" s="32" t="s">
        <v>11</v>
      </c>
      <c r="D119" s="32" t="s">
        <v>55</v>
      </c>
      <c r="E119" s="33">
        <v>235</v>
      </c>
    </row>
  </sheetData>
  <phoneticPr fontId="12" type="noConversion"/>
  <pageMargins left="0.7" right="0.7" top="0.75" bottom="0.75" header="0.3" footer="0.3"/>
  <pageSetup paperSize="9" scale="95" orientation="portrait" r:id="rId2"/>
  <rowBreaks count="2" manualBreakCount="2">
    <brk id="47" max="14" man="1"/>
    <brk id="94" max="14" man="1"/>
  </rowBreaks>
  <colBreaks count="1" manualBreakCount="1">
    <brk id="6" max="1048575" man="1"/>
  </colBreaks>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4"/>
  <sheetViews>
    <sheetView showGridLines="0" zoomScaleNormal="100" workbookViewId="0"/>
  </sheetViews>
  <sheetFormatPr defaultColWidth="9.140625" defaultRowHeight="15" x14ac:dyDescent="0.25"/>
  <cols>
    <col min="1" max="1" width="9.140625" style="13"/>
    <col min="2" max="16384" width="9.140625" style="14"/>
  </cols>
  <sheetData>
    <row r="1" spans="1:1" x14ac:dyDescent="0.25">
      <c r="A1" s="15" t="s">
        <v>57</v>
      </c>
    </row>
    <row r="2" spans="1:1" x14ac:dyDescent="0.25">
      <c r="A2" s="15" t="s">
        <v>129</v>
      </c>
    </row>
    <row r="3" spans="1:1" x14ac:dyDescent="0.25">
      <c r="A3" s="15" t="s">
        <v>5</v>
      </c>
    </row>
    <row r="4" spans="1:1" ht="15.75" customHeight="1" x14ac:dyDescent="0.25">
      <c r="A4" s="15"/>
    </row>
  </sheetData>
  <phoneticPr fontId="12" type="noConversion"/>
  <pageMargins left="0.7" right="0.7" top="0.75" bottom="0.75" header="0.3" footer="0.3"/>
  <pageSetup paperSize="9" orientation="portrait" r:id="rId1"/>
  <drawing r:id="rId2"/>
</worksheet>
</file>

<file path=xl/worksheets/sheet1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K122"/>
  <sheetViews>
    <sheetView showGridLines="0" zoomScaleNormal="100" workbookViewId="0"/>
  </sheetViews>
  <sheetFormatPr defaultColWidth="9.140625" defaultRowHeight="15" x14ac:dyDescent="0.25"/>
  <cols>
    <col min="1" max="1" width="9.140625" style="34"/>
    <col min="2" max="2" width="15.7109375" style="29" bestFit="1" customWidth="1"/>
    <col min="3" max="3" width="14.85546875" style="29" bestFit="1" customWidth="1"/>
    <col min="4" max="4" width="19.7109375" style="29" bestFit="1" customWidth="1"/>
    <col min="5" max="5" width="11.28515625" style="29" customWidth="1"/>
    <col min="6" max="23" width="9.140625" style="29" customWidth="1"/>
    <col min="24" max="16384" width="9.140625" style="29"/>
  </cols>
  <sheetData>
    <row r="1" spans="1:11" ht="15" customHeight="1" x14ac:dyDescent="0.25">
      <c r="A1" s="25" t="s">
        <v>58</v>
      </c>
    </row>
    <row r="2" spans="1:11" ht="15" customHeight="1" x14ac:dyDescent="0.25">
      <c r="A2" s="34" t="s">
        <v>130</v>
      </c>
    </row>
    <row r="3" spans="1:11" ht="15" customHeight="1" x14ac:dyDescent="0.25">
      <c r="A3" s="34" t="s">
        <v>59</v>
      </c>
    </row>
    <row r="4" spans="1:11" ht="15" customHeight="1" x14ac:dyDescent="0.25">
      <c r="A4" s="34" t="s">
        <v>60</v>
      </c>
    </row>
    <row r="5" spans="1:11" ht="15" customHeight="1" x14ac:dyDescent="0.3">
      <c r="A5" s="15" t="s">
        <v>5</v>
      </c>
      <c r="I5" s="10" t="str">
        <f>IF(AND($B$15="Daně",$C$36=70),"Jde vám to skvěle! Přidali"," ")</f>
        <v xml:space="preserve"> </v>
      </c>
    </row>
    <row r="6" spans="1:11" ht="15" customHeight="1" x14ac:dyDescent="0.3">
      <c r="A6" s="15"/>
      <c r="I6" s="10" t="str">
        <f>IF(AND($B$15="Daně",$C$36=70),"jste do kontingenční tabulky"," ")</f>
        <v xml:space="preserve"> </v>
      </c>
    </row>
    <row r="7" spans="1:11" ht="15" customHeight="1" x14ac:dyDescent="0.3">
      <c r="I7" s="10" t="str">
        <f>IF(AND($B$15="Daně",$C$36=70),"druhé řádkové pole. Posuňte"," ")</f>
        <v xml:space="preserve"> </v>
      </c>
    </row>
    <row r="8" spans="1:11" ht="15" customHeight="1" x14ac:dyDescent="0.3">
      <c r="I8" s="10" t="str">
        <f>IF(AND($B$15="Daně",$C$36=70),"se dolů a klikněte na Další."," ")</f>
        <v xml:space="preserve"> </v>
      </c>
    </row>
    <row r="9" spans="1:11" ht="15" customHeight="1" x14ac:dyDescent="0.3">
      <c r="K9" s="10"/>
    </row>
    <row r="10" spans="1:11" ht="15" customHeight="1" x14ac:dyDescent="0.25"/>
    <row r="11" spans="1:11" ht="15" customHeight="1" x14ac:dyDescent="0.25"/>
    <row r="12" spans="1:11" ht="15" customHeight="1" x14ac:dyDescent="0.25"/>
    <row r="13" spans="1:11" ht="15" customHeight="1" x14ac:dyDescent="0.25">
      <c r="B13" s="50" t="s">
        <v>140</v>
      </c>
      <c r="C13" s="51" t="s">
        <v>21</v>
      </c>
      <c r="D13"/>
    </row>
    <row r="14" spans="1:11" x14ac:dyDescent="0.25">
      <c r="B14" s="4" t="s">
        <v>10</v>
      </c>
      <c r="C14" s="61">
        <v>2000</v>
      </c>
      <c r="D14"/>
    </row>
    <row r="15" spans="1:11" x14ac:dyDescent="0.25">
      <c r="B15" s="4" t="s">
        <v>12</v>
      </c>
      <c r="C15" s="61">
        <v>935</v>
      </c>
      <c r="D15"/>
    </row>
    <row r="16" spans="1:11" x14ac:dyDescent="0.25">
      <c r="B16" s="4" t="s">
        <v>11</v>
      </c>
      <c r="C16" s="61">
        <v>1427</v>
      </c>
      <c r="D16"/>
    </row>
    <row r="17" spans="2:4" x14ac:dyDescent="0.25">
      <c r="B17" s="4" t="s">
        <v>141</v>
      </c>
      <c r="C17" s="61">
        <v>4362</v>
      </c>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row r="31" spans="2:4" x14ac:dyDescent="0.25">
      <c r="B31"/>
      <c r="C31"/>
    </row>
    <row r="32" spans="2:4"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101" spans="2:5" x14ac:dyDescent="0.25">
      <c r="B101" s="35" t="s">
        <v>8</v>
      </c>
      <c r="C101" s="35" t="s">
        <v>9</v>
      </c>
      <c r="D101" s="35" t="s">
        <v>13</v>
      </c>
      <c r="E101" s="35" t="s">
        <v>19</v>
      </c>
    </row>
    <row r="102" spans="2:5" x14ac:dyDescent="0.25">
      <c r="B102" s="60">
        <v>42752</v>
      </c>
      <c r="C102" s="36" t="s">
        <v>10</v>
      </c>
      <c r="D102" s="36" t="s">
        <v>18</v>
      </c>
      <c r="E102" s="37">
        <v>1000</v>
      </c>
    </row>
    <row r="103" spans="2:5" x14ac:dyDescent="0.25">
      <c r="B103" s="60">
        <v>42752</v>
      </c>
      <c r="C103" s="36" t="s">
        <v>10</v>
      </c>
      <c r="D103" s="36" t="s">
        <v>41</v>
      </c>
      <c r="E103" s="37">
        <v>500</v>
      </c>
    </row>
    <row r="104" spans="2:5" x14ac:dyDescent="0.25">
      <c r="B104" s="60">
        <v>42752</v>
      </c>
      <c r="C104" s="36" t="s">
        <v>10</v>
      </c>
      <c r="D104" s="36" t="s">
        <v>42</v>
      </c>
      <c r="E104" s="37">
        <v>500</v>
      </c>
    </row>
    <row r="105" spans="2:5" x14ac:dyDescent="0.25">
      <c r="B105" s="60">
        <v>42786</v>
      </c>
      <c r="C105" s="36" t="s">
        <v>12</v>
      </c>
      <c r="D105" s="36" t="s">
        <v>17</v>
      </c>
      <c r="E105" s="37">
        <v>20</v>
      </c>
    </row>
    <row r="106" spans="2:5" x14ac:dyDescent="0.25">
      <c r="B106" s="60">
        <v>42791</v>
      </c>
      <c r="C106" s="36" t="s">
        <v>12</v>
      </c>
      <c r="D106" s="36" t="s">
        <v>16</v>
      </c>
      <c r="E106" s="37">
        <v>125</v>
      </c>
    </row>
    <row r="107" spans="2:5" x14ac:dyDescent="0.25">
      <c r="B107" s="60">
        <v>42756</v>
      </c>
      <c r="C107" s="36" t="s">
        <v>12</v>
      </c>
      <c r="D107" s="36" t="s">
        <v>40</v>
      </c>
      <c r="E107" s="37">
        <v>250</v>
      </c>
    </row>
    <row r="108" spans="2:5" x14ac:dyDescent="0.25">
      <c r="B108" s="60">
        <v>42786</v>
      </c>
      <c r="C108" s="36" t="s">
        <v>12</v>
      </c>
      <c r="D108" s="36" t="s">
        <v>43</v>
      </c>
      <c r="E108" s="37">
        <v>20</v>
      </c>
    </row>
    <row r="109" spans="2:5" x14ac:dyDescent="0.25">
      <c r="B109" s="60">
        <v>42791</v>
      </c>
      <c r="C109" s="36" t="s">
        <v>12</v>
      </c>
      <c r="D109" s="36" t="s">
        <v>44</v>
      </c>
      <c r="E109" s="37">
        <v>125</v>
      </c>
    </row>
    <row r="110" spans="2:5" x14ac:dyDescent="0.25">
      <c r="B110" s="60">
        <v>42756</v>
      </c>
      <c r="C110" s="36" t="s">
        <v>12</v>
      </c>
      <c r="D110" s="36" t="s">
        <v>45</v>
      </c>
      <c r="E110" s="37">
        <v>250</v>
      </c>
    </row>
    <row r="111" spans="2:5" x14ac:dyDescent="0.25">
      <c r="B111" s="60">
        <v>42786</v>
      </c>
      <c r="C111" s="36" t="s">
        <v>12</v>
      </c>
      <c r="D111" s="36" t="s">
        <v>46</v>
      </c>
      <c r="E111" s="37">
        <v>20</v>
      </c>
    </row>
    <row r="112" spans="2:5" x14ac:dyDescent="0.25">
      <c r="B112" s="60">
        <v>42791</v>
      </c>
      <c r="C112" s="36" t="s">
        <v>12</v>
      </c>
      <c r="D112" s="36" t="s">
        <v>47</v>
      </c>
      <c r="E112" s="37">
        <v>125</v>
      </c>
    </row>
    <row r="113" spans="2:11" x14ac:dyDescent="0.25">
      <c r="B113" s="60">
        <v>42736</v>
      </c>
      <c r="C113" s="36" t="s">
        <v>11</v>
      </c>
      <c r="D113" s="36" t="s">
        <v>48</v>
      </c>
      <c r="E113" s="37">
        <v>74</v>
      </c>
    </row>
    <row r="114" spans="2:11" x14ac:dyDescent="0.25">
      <c r="B114" s="60">
        <v>42750</v>
      </c>
      <c r="C114" s="36" t="s">
        <v>11</v>
      </c>
      <c r="D114" s="36" t="s">
        <v>15</v>
      </c>
      <c r="E114" s="37">
        <v>235</v>
      </c>
    </row>
    <row r="115" spans="2:11" x14ac:dyDescent="0.25">
      <c r="B115" s="60">
        <v>42756</v>
      </c>
      <c r="C115" s="36" t="s">
        <v>11</v>
      </c>
      <c r="D115" s="36" t="s">
        <v>49</v>
      </c>
      <c r="E115" s="37">
        <v>125</v>
      </c>
    </row>
    <row r="116" spans="2:11" x14ac:dyDescent="0.25">
      <c r="B116" s="60">
        <v>42768</v>
      </c>
      <c r="C116" s="36" t="s">
        <v>11</v>
      </c>
      <c r="D116" s="36" t="s">
        <v>15</v>
      </c>
      <c r="E116" s="37">
        <v>235</v>
      </c>
    </row>
    <row r="117" spans="2:11" x14ac:dyDescent="0.25">
      <c r="B117" s="60">
        <v>42736</v>
      </c>
      <c r="C117" s="36" t="s">
        <v>11</v>
      </c>
      <c r="D117" s="36" t="s">
        <v>50</v>
      </c>
      <c r="E117" s="37">
        <v>74</v>
      </c>
    </row>
    <row r="118" spans="2:11" x14ac:dyDescent="0.25">
      <c r="B118" s="60">
        <v>42750</v>
      </c>
      <c r="C118" s="36" t="s">
        <v>11</v>
      </c>
      <c r="D118" s="36" t="s">
        <v>51</v>
      </c>
      <c r="E118" s="37">
        <v>70</v>
      </c>
    </row>
    <row r="119" spans="2:11" x14ac:dyDescent="0.25">
      <c r="B119" s="60">
        <v>42768</v>
      </c>
      <c r="C119" s="36" t="s">
        <v>11</v>
      </c>
      <c r="D119" s="36" t="s">
        <v>52</v>
      </c>
      <c r="E119" s="37">
        <v>235</v>
      </c>
    </row>
    <row r="120" spans="2:11" x14ac:dyDescent="0.25">
      <c r="B120" s="60">
        <v>42736</v>
      </c>
      <c r="C120" s="36" t="s">
        <v>11</v>
      </c>
      <c r="D120" s="36" t="s">
        <v>53</v>
      </c>
      <c r="E120" s="37">
        <v>74</v>
      </c>
    </row>
    <row r="121" spans="2:11" x14ac:dyDescent="0.25">
      <c r="B121" s="60">
        <v>42750</v>
      </c>
      <c r="C121" s="36" t="s">
        <v>11</v>
      </c>
      <c r="D121" s="36" t="s">
        <v>54</v>
      </c>
      <c r="E121" s="37">
        <v>70</v>
      </c>
    </row>
    <row r="122" spans="2:11" x14ac:dyDescent="0.25">
      <c r="B122" s="60">
        <v>42768</v>
      </c>
      <c r="C122" s="36" t="s">
        <v>11</v>
      </c>
      <c r="D122" s="36" t="s">
        <v>55</v>
      </c>
      <c r="E122" s="37">
        <v>235</v>
      </c>
      <c r="K122" s="1"/>
    </row>
  </sheetData>
  <phoneticPr fontId="12" type="noConversion"/>
  <pageMargins left="0.7" right="0.7" top="0.75" bottom="0.75" header="0.3" footer="0.3"/>
  <pageSetup paperSize="9" scale="98" orientation="portrait" r:id="rId2"/>
  <rowBreaks count="2" manualBreakCount="2">
    <brk id="47" max="17" man="1"/>
    <brk id="94" max="17" man="1"/>
  </rowBreaks>
  <colBreaks count="1" manualBreakCount="1">
    <brk id="7" max="1048575" man="1"/>
  </colBreaks>
  <drawing r:id="rId3"/>
  <tableParts count="1">
    <tablePart r:id="rId4"/>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I121"/>
  <sheetViews>
    <sheetView showGridLines="0" zoomScaleNormal="100" workbookViewId="0"/>
  </sheetViews>
  <sheetFormatPr defaultColWidth="9.140625" defaultRowHeight="15" x14ac:dyDescent="0.25"/>
  <cols>
    <col min="1" max="1" width="9.140625" style="13"/>
    <col min="2" max="2" width="9.140625" style="14"/>
    <col min="3" max="3" width="10.42578125" style="14" bestFit="1" customWidth="1"/>
    <col min="4" max="4" width="19.7109375" style="14" bestFit="1" customWidth="1"/>
    <col min="5" max="5" width="11.28515625" style="14" customWidth="1"/>
    <col min="6" max="6" width="23.42578125" style="14" bestFit="1" customWidth="1"/>
    <col min="7" max="7" width="14.85546875" style="14" customWidth="1"/>
    <col min="8" max="16384" width="9.140625" style="14"/>
  </cols>
  <sheetData>
    <row r="1" spans="1:9" x14ac:dyDescent="0.25">
      <c r="A1" s="15" t="s">
        <v>61</v>
      </c>
    </row>
    <row r="2" spans="1:9" x14ac:dyDescent="0.25">
      <c r="A2" s="15" t="s">
        <v>131</v>
      </c>
    </row>
    <row r="3" spans="1:9" x14ac:dyDescent="0.25">
      <c r="A3" s="15" t="s">
        <v>5</v>
      </c>
    </row>
    <row r="4" spans="1:9" x14ac:dyDescent="0.25">
      <c r="A4" s="15"/>
    </row>
    <row r="6" spans="1:9" ht="18.75" x14ac:dyDescent="0.3">
      <c r="F6" s="2" t="str">
        <f>IF(AND($F$9="Klára",$G$9=935),"Hezky!"," ")</f>
        <v xml:space="preserve"> </v>
      </c>
    </row>
    <row r="7" spans="1:9" x14ac:dyDescent="0.25">
      <c r="F7" s="3" t="s">
        <v>140</v>
      </c>
      <c r="G7" t="s">
        <v>21</v>
      </c>
      <c r="H7"/>
    </row>
    <row r="8" spans="1:9" ht="18.75" x14ac:dyDescent="0.3">
      <c r="F8" s="4" t="s">
        <v>10</v>
      </c>
      <c r="G8" s="54">
        <v>2000</v>
      </c>
      <c r="H8"/>
      <c r="I8" s="2"/>
    </row>
    <row r="9" spans="1:9" ht="18.75" x14ac:dyDescent="0.3">
      <c r="F9" s="5" t="s">
        <v>18</v>
      </c>
      <c r="G9" s="54">
        <v>1000</v>
      </c>
      <c r="H9"/>
      <c r="I9" s="2"/>
    </row>
    <row r="10" spans="1:9" x14ac:dyDescent="0.25">
      <c r="F10" s="5" t="s">
        <v>42</v>
      </c>
      <c r="G10" s="54">
        <v>500</v>
      </c>
      <c r="H10"/>
    </row>
    <row r="11" spans="1:9" x14ac:dyDescent="0.25">
      <c r="F11" s="5" t="s">
        <v>41</v>
      </c>
      <c r="G11" s="54">
        <v>500</v>
      </c>
      <c r="H11"/>
    </row>
    <row r="12" spans="1:9" x14ac:dyDescent="0.25">
      <c r="F12" s="4" t="s">
        <v>12</v>
      </c>
      <c r="G12" s="54">
        <v>935</v>
      </c>
      <c r="H12"/>
    </row>
    <row r="13" spans="1:9" x14ac:dyDescent="0.25">
      <c r="F13" s="5" t="s">
        <v>40</v>
      </c>
      <c r="G13" s="54">
        <v>250</v>
      </c>
      <c r="H13"/>
    </row>
    <row r="14" spans="1:9" x14ac:dyDescent="0.25">
      <c r="F14" s="5" t="s">
        <v>17</v>
      </c>
      <c r="G14" s="54">
        <v>20</v>
      </c>
      <c r="H14"/>
    </row>
    <row r="15" spans="1:9" x14ac:dyDescent="0.25">
      <c r="F15" s="5" t="s">
        <v>16</v>
      </c>
      <c r="G15" s="54">
        <v>125</v>
      </c>
      <c r="H15"/>
    </row>
    <row r="16" spans="1:9" x14ac:dyDescent="0.25">
      <c r="F16" s="5" t="s">
        <v>43</v>
      </c>
      <c r="G16" s="54">
        <v>20</v>
      </c>
      <c r="H16"/>
    </row>
    <row r="17" spans="6:8" x14ac:dyDescent="0.25">
      <c r="F17" s="5" t="s">
        <v>46</v>
      </c>
      <c r="G17" s="54">
        <v>20</v>
      </c>
      <c r="H17"/>
    </row>
    <row r="18" spans="6:8" x14ac:dyDescent="0.25">
      <c r="F18" s="5" t="s">
        <v>47</v>
      </c>
      <c r="G18" s="54">
        <v>125</v>
      </c>
      <c r="H18"/>
    </row>
    <row r="19" spans="6:8" x14ac:dyDescent="0.25">
      <c r="F19" s="5" t="s">
        <v>44</v>
      </c>
      <c r="G19" s="54">
        <v>125</v>
      </c>
      <c r="H19"/>
    </row>
    <row r="20" spans="6:8" x14ac:dyDescent="0.25">
      <c r="F20" s="5" t="s">
        <v>45</v>
      </c>
      <c r="G20" s="54">
        <v>250</v>
      </c>
      <c r="H20"/>
    </row>
    <row r="21" spans="6:8" x14ac:dyDescent="0.25">
      <c r="F21" s="4" t="s">
        <v>11</v>
      </c>
      <c r="G21" s="54">
        <v>1427</v>
      </c>
      <c r="H21"/>
    </row>
    <row r="22" spans="6:8" x14ac:dyDescent="0.25">
      <c r="F22" s="5" t="s">
        <v>50</v>
      </c>
      <c r="G22" s="54">
        <v>74</v>
      </c>
      <c r="H22"/>
    </row>
    <row r="23" spans="6:8" x14ac:dyDescent="0.25">
      <c r="F23" s="5" t="s">
        <v>52</v>
      </c>
      <c r="G23" s="54">
        <v>235</v>
      </c>
      <c r="H23"/>
    </row>
    <row r="24" spans="6:8" x14ac:dyDescent="0.25">
      <c r="F24" s="5" t="s">
        <v>51</v>
      </c>
      <c r="G24" s="54">
        <v>70</v>
      </c>
      <c r="H24"/>
    </row>
    <row r="25" spans="6:8" x14ac:dyDescent="0.25">
      <c r="F25" s="5" t="s">
        <v>15</v>
      </c>
      <c r="G25" s="54">
        <v>470</v>
      </c>
    </row>
    <row r="26" spans="6:8" x14ac:dyDescent="0.25">
      <c r="F26" s="5" t="s">
        <v>48</v>
      </c>
      <c r="G26" s="54">
        <v>74</v>
      </c>
    </row>
    <row r="27" spans="6:8" x14ac:dyDescent="0.25">
      <c r="F27" s="5" t="s">
        <v>53</v>
      </c>
      <c r="G27" s="54">
        <v>74</v>
      </c>
    </row>
    <row r="28" spans="6:8" x14ac:dyDescent="0.25">
      <c r="F28" s="5" t="s">
        <v>49</v>
      </c>
      <c r="G28" s="54">
        <v>125</v>
      </c>
    </row>
    <row r="29" spans="6:8" x14ac:dyDescent="0.25">
      <c r="F29" s="5" t="s">
        <v>54</v>
      </c>
      <c r="G29" s="54">
        <v>70</v>
      </c>
    </row>
    <row r="30" spans="6:8" x14ac:dyDescent="0.25">
      <c r="F30" s="5" t="s">
        <v>55</v>
      </c>
      <c r="G30" s="54">
        <v>235</v>
      </c>
    </row>
    <row r="31" spans="6:8" x14ac:dyDescent="0.25">
      <c r="F31" s="4" t="s">
        <v>141</v>
      </c>
      <c r="G31" s="54">
        <v>4362</v>
      </c>
    </row>
    <row r="100" spans="2:5" x14ac:dyDescent="0.25">
      <c r="B100" s="31" t="s">
        <v>8</v>
      </c>
      <c r="C100" s="31" t="s">
        <v>9</v>
      </c>
      <c r="D100" s="31" t="s">
        <v>13</v>
      </c>
      <c r="E100" s="31" t="s">
        <v>19</v>
      </c>
    </row>
    <row r="101" spans="2:5" x14ac:dyDescent="0.25">
      <c r="B101" s="60">
        <v>42752</v>
      </c>
      <c r="C101" s="32" t="s">
        <v>10</v>
      </c>
      <c r="D101" s="32" t="s">
        <v>18</v>
      </c>
      <c r="E101" s="33">
        <v>1000</v>
      </c>
    </row>
    <row r="102" spans="2:5" x14ac:dyDescent="0.25">
      <c r="B102" s="60">
        <v>42752</v>
      </c>
      <c r="C102" s="32" t="s">
        <v>10</v>
      </c>
      <c r="D102" s="32" t="s">
        <v>41</v>
      </c>
      <c r="E102" s="33">
        <v>500</v>
      </c>
    </row>
    <row r="103" spans="2:5" x14ac:dyDescent="0.25">
      <c r="B103" s="60">
        <v>42752</v>
      </c>
      <c r="C103" s="32" t="s">
        <v>10</v>
      </c>
      <c r="D103" s="32" t="s">
        <v>42</v>
      </c>
      <c r="E103" s="33">
        <v>500</v>
      </c>
    </row>
    <row r="104" spans="2:5" x14ac:dyDescent="0.25">
      <c r="B104" s="60">
        <v>42786</v>
      </c>
      <c r="C104" s="32" t="s">
        <v>12</v>
      </c>
      <c r="D104" s="32" t="s">
        <v>17</v>
      </c>
      <c r="E104" s="33">
        <v>20</v>
      </c>
    </row>
    <row r="105" spans="2:5" x14ac:dyDescent="0.25">
      <c r="B105" s="60">
        <v>42791</v>
      </c>
      <c r="C105" s="32" t="s">
        <v>12</v>
      </c>
      <c r="D105" s="32" t="s">
        <v>16</v>
      </c>
      <c r="E105" s="33">
        <v>125</v>
      </c>
    </row>
    <row r="106" spans="2:5" x14ac:dyDescent="0.25">
      <c r="B106" s="60">
        <v>42756</v>
      </c>
      <c r="C106" s="32" t="s">
        <v>12</v>
      </c>
      <c r="D106" s="32" t="s">
        <v>40</v>
      </c>
      <c r="E106" s="33">
        <v>250</v>
      </c>
    </row>
    <row r="107" spans="2:5" x14ac:dyDescent="0.25">
      <c r="B107" s="60">
        <v>42786</v>
      </c>
      <c r="C107" s="32" t="s">
        <v>12</v>
      </c>
      <c r="D107" s="32" t="s">
        <v>43</v>
      </c>
      <c r="E107" s="33">
        <v>20</v>
      </c>
    </row>
    <row r="108" spans="2:5" x14ac:dyDescent="0.25">
      <c r="B108" s="60">
        <v>42791</v>
      </c>
      <c r="C108" s="32" t="s">
        <v>12</v>
      </c>
      <c r="D108" s="32" t="s">
        <v>44</v>
      </c>
      <c r="E108" s="33">
        <v>125</v>
      </c>
    </row>
    <row r="109" spans="2:5" x14ac:dyDescent="0.25">
      <c r="B109" s="60">
        <v>42756</v>
      </c>
      <c r="C109" s="32" t="s">
        <v>12</v>
      </c>
      <c r="D109" s="32" t="s">
        <v>45</v>
      </c>
      <c r="E109" s="33">
        <v>250</v>
      </c>
    </row>
    <row r="110" spans="2:5" x14ac:dyDescent="0.25">
      <c r="B110" s="60">
        <v>42786</v>
      </c>
      <c r="C110" s="32" t="s">
        <v>12</v>
      </c>
      <c r="D110" s="32" t="s">
        <v>46</v>
      </c>
      <c r="E110" s="33">
        <v>20</v>
      </c>
    </row>
    <row r="111" spans="2:5" x14ac:dyDescent="0.25">
      <c r="B111" s="60">
        <v>42791</v>
      </c>
      <c r="C111" s="32" t="s">
        <v>12</v>
      </c>
      <c r="D111" s="32" t="s">
        <v>47</v>
      </c>
      <c r="E111" s="33">
        <v>125</v>
      </c>
    </row>
    <row r="112" spans="2:5" x14ac:dyDescent="0.25">
      <c r="B112" s="60">
        <v>42736</v>
      </c>
      <c r="C112" s="32" t="s">
        <v>11</v>
      </c>
      <c r="D112" s="32" t="s">
        <v>48</v>
      </c>
      <c r="E112" s="33">
        <v>74</v>
      </c>
    </row>
    <row r="113" spans="2:9" x14ac:dyDescent="0.25">
      <c r="B113" s="60">
        <v>42750</v>
      </c>
      <c r="C113" s="32" t="s">
        <v>11</v>
      </c>
      <c r="D113" s="32" t="s">
        <v>15</v>
      </c>
      <c r="E113" s="33">
        <v>235</v>
      </c>
    </row>
    <row r="114" spans="2:9" x14ac:dyDescent="0.25">
      <c r="B114" s="60">
        <v>42756</v>
      </c>
      <c r="C114" s="32" t="s">
        <v>11</v>
      </c>
      <c r="D114" s="32" t="s">
        <v>49</v>
      </c>
      <c r="E114" s="33">
        <v>125</v>
      </c>
    </row>
    <row r="115" spans="2:9" x14ac:dyDescent="0.25">
      <c r="B115" s="60">
        <v>42768</v>
      </c>
      <c r="C115" s="32" t="s">
        <v>11</v>
      </c>
      <c r="D115" s="32" t="s">
        <v>15</v>
      </c>
      <c r="E115" s="33">
        <v>235</v>
      </c>
    </row>
    <row r="116" spans="2:9" x14ac:dyDescent="0.25">
      <c r="B116" s="60">
        <v>42736</v>
      </c>
      <c r="C116" s="32" t="s">
        <v>11</v>
      </c>
      <c r="D116" s="32" t="s">
        <v>50</v>
      </c>
      <c r="E116" s="33">
        <v>74</v>
      </c>
    </row>
    <row r="117" spans="2:9" x14ac:dyDescent="0.25">
      <c r="B117" s="60">
        <v>42750</v>
      </c>
      <c r="C117" s="32" t="s">
        <v>11</v>
      </c>
      <c r="D117" s="32" t="s">
        <v>51</v>
      </c>
      <c r="E117" s="33">
        <v>70</v>
      </c>
    </row>
    <row r="118" spans="2:9" x14ac:dyDescent="0.25">
      <c r="B118" s="60">
        <v>42768</v>
      </c>
      <c r="C118" s="32" t="s">
        <v>11</v>
      </c>
      <c r="D118" s="32" t="s">
        <v>52</v>
      </c>
      <c r="E118" s="33">
        <v>235</v>
      </c>
    </row>
    <row r="119" spans="2:9" x14ac:dyDescent="0.25">
      <c r="B119" s="60">
        <v>42736</v>
      </c>
      <c r="C119" s="32" t="s">
        <v>11</v>
      </c>
      <c r="D119" s="32" t="s">
        <v>53</v>
      </c>
      <c r="E119" s="33">
        <v>74</v>
      </c>
    </row>
    <row r="120" spans="2:9" x14ac:dyDescent="0.25">
      <c r="B120" s="60">
        <v>42750</v>
      </c>
      <c r="C120" s="32" t="s">
        <v>11</v>
      </c>
      <c r="D120" s="32" t="s">
        <v>54</v>
      </c>
      <c r="E120" s="33">
        <v>70</v>
      </c>
    </row>
    <row r="121" spans="2:9" x14ac:dyDescent="0.25">
      <c r="B121" s="60">
        <v>42768</v>
      </c>
      <c r="C121" s="32" t="s">
        <v>11</v>
      </c>
      <c r="D121" s="32" t="s">
        <v>55</v>
      </c>
      <c r="E121" s="33">
        <v>235</v>
      </c>
      <c r="I121" s="52"/>
    </row>
  </sheetData>
  <phoneticPr fontId="12" type="noConversion"/>
  <pageMargins left="0.7" right="0.7" top="0.75" bottom="0.75" header="0.3" footer="0.3"/>
  <pageSetup paperSize="9" scale="89" orientation="portrait" r:id="rId2"/>
  <rowBreaks count="2" manualBreakCount="2">
    <brk id="46" max="16383" man="1"/>
    <brk id="93" max="16383" man="1"/>
  </rowBreaks>
  <colBreaks count="1" manualBreakCount="1">
    <brk id="7" max="1048575" man="1"/>
  </colBreaks>
  <drawing r:id="rId3"/>
  <tableParts count="1">
    <tablePart r:id="rId4"/>
  </tableParts>
</worksheet>
</file>

<file path=xl/worksheets/sheet17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I121"/>
  <sheetViews>
    <sheetView showGridLines="0" zoomScaleNormal="100" workbookViewId="0"/>
  </sheetViews>
  <sheetFormatPr defaultColWidth="9.140625" defaultRowHeight="15" x14ac:dyDescent="0.25"/>
  <cols>
    <col min="1" max="1" width="9.5703125" style="13" bestFit="1" customWidth="1"/>
    <col min="2" max="2" width="9.140625" style="14"/>
    <col min="3" max="3" width="10.42578125" style="14" bestFit="1" customWidth="1"/>
    <col min="4" max="4" width="19.7109375" style="14" bestFit="1" customWidth="1"/>
    <col min="5" max="5" width="12" style="14" customWidth="1"/>
    <col min="6" max="6" width="23.42578125" style="14" bestFit="1" customWidth="1"/>
    <col min="7" max="7" width="15.85546875" style="14" customWidth="1"/>
    <col min="8" max="8" width="9.140625" style="14"/>
    <col min="9" max="9" width="20.85546875" style="14" bestFit="1" customWidth="1"/>
    <col min="10" max="10" width="14.85546875" style="14" bestFit="1" customWidth="1"/>
    <col min="11" max="11" width="14.42578125" style="14" bestFit="1" customWidth="1"/>
    <col min="12" max="12" width="6.28515625" style="14" bestFit="1" customWidth="1"/>
    <col min="13" max="13" width="9.7109375" style="14" bestFit="1" customWidth="1"/>
    <col min="14" max="14" width="6.85546875" style="14" bestFit="1" customWidth="1"/>
    <col min="15" max="15" width="6.7109375" style="14" bestFit="1" customWidth="1"/>
    <col min="16" max="16" width="9.7109375" style="14" bestFit="1" customWidth="1"/>
    <col min="17" max="17" width="10.5703125" style="14" bestFit="1" customWidth="1"/>
    <col min="18" max="18" width="5.42578125" style="14" bestFit="1" customWidth="1"/>
    <col min="19" max="19" width="4.85546875" style="14" bestFit="1" customWidth="1"/>
    <col min="20" max="20" width="8.140625" style="14" bestFit="1" customWidth="1"/>
    <col min="21" max="21" width="6.28515625" style="14" bestFit="1" customWidth="1"/>
    <col min="22" max="22" width="10.85546875" style="14" bestFit="1" customWidth="1"/>
    <col min="23" max="23" width="7.5703125" style="14" bestFit="1" customWidth="1"/>
    <col min="24" max="24" width="13.140625" style="14" bestFit="1" customWidth="1"/>
    <col min="25" max="25" width="15.85546875" style="14" bestFit="1" customWidth="1"/>
    <col min="26" max="26" width="6.5703125" style="14" bestFit="1" customWidth="1"/>
    <col min="27" max="27" width="6" style="14" bestFit="1" customWidth="1"/>
    <col min="28" max="28" width="7.140625" style="14" bestFit="1" customWidth="1"/>
    <col min="29" max="29" width="6.5703125" style="14" bestFit="1" customWidth="1"/>
    <col min="30" max="30" width="11.28515625" style="14" bestFit="1" customWidth="1"/>
    <col min="31" max="16384" width="9.140625" style="14"/>
  </cols>
  <sheetData>
    <row r="1" spans="1:9" x14ac:dyDescent="0.25">
      <c r="A1" s="15" t="s">
        <v>62</v>
      </c>
    </row>
    <row r="2" spans="1:9" x14ac:dyDescent="0.25">
      <c r="A2" s="15" t="s">
        <v>63</v>
      </c>
    </row>
    <row r="3" spans="1:9" x14ac:dyDescent="0.25">
      <c r="A3" s="15" t="s">
        <v>64</v>
      </c>
    </row>
    <row r="4" spans="1:9" x14ac:dyDescent="0.25">
      <c r="A4" s="15" t="s">
        <v>5</v>
      </c>
    </row>
    <row r="5" spans="1:9" x14ac:dyDescent="0.25">
      <c r="A5" s="15"/>
    </row>
    <row r="6" spans="1:9" ht="18.75" x14ac:dyDescent="0.3">
      <c r="F6" s="2" t="str">
        <f>IF(AND($F$9="Klára",$G$9=935),"Přesně taky!"," ")</f>
        <v xml:space="preserve"> </v>
      </c>
    </row>
    <row r="7" spans="1:9" x14ac:dyDescent="0.25">
      <c r="F7" s="3" t="s">
        <v>140</v>
      </c>
      <c r="G7" t="s">
        <v>21</v>
      </c>
      <c r="H7"/>
    </row>
    <row r="8" spans="1:9" ht="18.75" x14ac:dyDescent="0.3">
      <c r="F8" s="4" t="s">
        <v>10</v>
      </c>
      <c r="G8" s="54">
        <v>2000</v>
      </c>
      <c r="H8"/>
      <c r="I8" s="2"/>
    </row>
    <row r="9" spans="1:9" ht="18.75" x14ac:dyDescent="0.3">
      <c r="F9" s="5" t="s">
        <v>18</v>
      </c>
      <c r="G9" s="54">
        <v>1000</v>
      </c>
      <c r="H9"/>
      <c r="I9" s="2"/>
    </row>
    <row r="10" spans="1:9" x14ac:dyDescent="0.25">
      <c r="F10" s="5" t="s">
        <v>42</v>
      </c>
      <c r="G10" s="54">
        <v>500</v>
      </c>
      <c r="H10"/>
    </row>
    <row r="11" spans="1:9" x14ac:dyDescent="0.25">
      <c r="F11" s="5" t="s">
        <v>41</v>
      </c>
      <c r="G11" s="54">
        <v>500</v>
      </c>
      <c r="H11"/>
    </row>
    <row r="12" spans="1:9" x14ac:dyDescent="0.25">
      <c r="F12" s="4" t="s">
        <v>12</v>
      </c>
      <c r="G12" s="54">
        <v>935</v>
      </c>
      <c r="H12"/>
    </row>
    <row r="13" spans="1:9" x14ac:dyDescent="0.25">
      <c r="F13" s="5" t="s">
        <v>40</v>
      </c>
      <c r="G13" s="54">
        <v>250</v>
      </c>
      <c r="H13"/>
    </row>
    <row r="14" spans="1:9" x14ac:dyDescent="0.25">
      <c r="F14" s="5" t="s">
        <v>17</v>
      </c>
      <c r="G14" s="54">
        <v>20</v>
      </c>
      <c r="H14"/>
    </row>
    <row r="15" spans="1:9" x14ac:dyDescent="0.25">
      <c r="F15" s="5" t="s">
        <v>16</v>
      </c>
      <c r="G15" s="54">
        <v>125</v>
      </c>
      <c r="H15"/>
    </row>
    <row r="16" spans="1:9" x14ac:dyDescent="0.25">
      <c r="F16" s="5" t="s">
        <v>43</v>
      </c>
      <c r="G16" s="54">
        <v>20</v>
      </c>
      <c r="H16"/>
    </row>
    <row r="17" spans="6:8" x14ac:dyDescent="0.25">
      <c r="F17" s="5" t="s">
        <v>46</v>
      </c>
      <c r="G17" s="54">
        <v>20</v>
      </c>
      <c r="H17"/>
    </row>
    <row r="18" spans="6:8" x14ac:dyDescent="0.25">
      <c r="F18" s="5" t="s">
        <v>47</v>
      </c>
      <c r="G18" s="54">
        <v>125</v>
      </c>
      <c r="H18"/>
    </row>
    <row r="19" spans="6:8" x14ac:dyDescent="0.25">
      <c r="F19" s="5" t="s">
        <v>44</v>
      </c>
      <c r="G19" s="54">
        <v>125</v>
      </c>
      <c r="H19"/>
    </row>
    <row r="20" spans="6:8" x14ac:dyDescent="0.25">
      <c r="F20" s="5" t="s">
        <v>45</v>
      </c>
      <c r="G20" s="54">
        <v>250</v>
      </c>
      <c r="H20"/>
    </row>
    <row r="21" spans="6:8" x14ac:dyDescent="0.25">
      <c r="F21" s="4" t="s">
        <v>11</v>
      </c>
      <c r="G21" s="54">
        <v>1427</v>
      </c>
      <c r="H21"/>
    </row>
    <row r="22" spans="6:8" x14ac:dyDescent="0.25">
      <c r="F22" s="5" t="s">
        <v>54</v>
      </c>
      <c r="G22" s="54">
        <v>70</v>
      </c>
      <c r="H22"/>
    </row>
    <row r="23" spans="6:8" x14ac:dyDescent="0.25">
      <c r="F23" s="5" t="s">
        <v>52</v>
      </c>
      <c r="G23" s="54">
        <v>235</v>
      </c>
      <c r="H23"/>
    </row>
    <row r="24" spans="6:8" x14ac:dyDescent="0.25">
      <c r="F24" s="5" t="s">
        <v>51</v>
      </c>
      <c r="G24" s="54">
        <v>70</v>
      </c>
      <c r="H24"/>
    </row>
    <row r="25" spans="6:8" x14ac:dyDescent="0.25">
      <c r="F25" s="5" t="s">
        <v>15</v>
      </c>
      <c r="G25" s="54">
        <v>470</v>
      </c>
    </row>
    <row r="26" spans="6:8" x14ac:dyDescent="0.25">
      <c r="F26" s="5" t="s">
        <v>48</v>
      </c>
      <c r="G26" s="54">
        <v>74</v>
      </c>
    </row>
    <row r="27" spans="6:8" x14ac:dyDescent="0.25">
      <c r="F27" s="5" t="s">
        <v>53</v>
      </c>
      <c r="G27" s="54">
        <v>74</v>
      </c>
    </row>
    <row r="28" spans="6:8" x14ac:dyDescent="0.25">
      <c r="F28" s="5" t="s">
        <v>49</v>
      </c>
      <c r="G28" s="54">
        <v>125</v>
      </c>
    </row>
    <row r="29" spans="6:8" x14ac:dyDescent="0.25">
      <c r="F29" s="5" t="s">
        <v>50</v>
      </c>
      <c r="G29" s="54">
        <v>74</v>
      </c>
    </row>
    <row r="30" spans="6:8" x14ac:dyDescent="0.25">
      <c r="F30" s="5" t="s">
        <v>55</v>
      </c>
      <c r="G30" s="54">
        <v>235</v>
      </c>
    </row>
    <row r="31" spans="6:8" x14ac:dyDescent="0.25">
      <c r="F31" s="4" t="s">
        <v>141</v>
      </c>
      <c r="G31" s="54">
        <v>4362</v>
      </c>
    </row>
    <row r="100" spans="2:5" x14ac:dyDescent="0.25">
      <c r="B100" s="31" t="s">
        <v>8</v>
      </c>
      <c r="C100" s="31" t="s">
        <v>9</v>
      </c>
      <c r="D100" s="31" t="s">
        <v>13</v>
      </c>
      <c r="E100" s="31" t="s">
        <v>19</v>
      </c>
    </row>
    <row r="101" spans="2:5" x14ac:dyDescent="0.25">
      <c r="B101" s="60">
        <v>42752</v>
      </c>
      <c r="C101" s="32" t="s">
        <v>10</v>
      </c>
      <c r="D101" s="32" t="s">
        <v>18</v>
      </c>
      <c r="E101" s="33">
        <v>1000</v>
      </c>
    </row>
    <row r="102" spans="2:5" x14ac:dyDescent="0.25">
      <c r="B102" s="60">
        <v>42752</v>
      </c>
      <c r="C102" s="32" t="s">
        <v>10</v>
      </c>
      <c r="D102" s="32" t="s">
        <v>41</v>
      </c>
      <c r="E102" s="33">
        <v>500</v>
      </c>
    </row>
    <row r="103" spans="2:5" x14ac:dyDescent="0.25">
      <c r="B103" s="60">
        <v>42752</v>
      </c>
      <c r="C103" s="32" t="s">
        <v>10</v>
      </c>
      <c r="D103" s="32" t="s">
        <v>42</v>
      </c>
      <c r="E103" s="33">
        <v>500</v>
      </c>
    </row>
    <row r="104" spans="2:5" x14ac:dyDescent="0.25">
      <c r="B104" s="60">
        <v>42786</v>
      </c>
      <c r="C104" s="32" t="s">
        <v>12</v>
      </c>
      <c r="D104" s="32" t="s">
        <v>17</v>
      </c>
      <c r="E104" s="33">
        <v>20</v>
      </c>
    </row>
    <row r="105" spans="2:5" x14ac:dyDescent="0.25">
      <c r="B105" s="60">
        <v>42791</v>
      </c>
      <c r="C105" s="32" t="s">
        <v>12</v>
      </c>
      <c r="D105" s="32" t="s">
        <v>16</v>
      </c>
      <c r="E105" s="33">
        <v>125</v>
      </c>
    </row>
    <row r="106" spans="2:5" x14ac:dyDescent="0.25">
      <c r="B106" s="60">
        <v>42756</v>
      </c>
      <c r="C106" s="32" t="s">
        <v>12</v>
      </c>
      <c r="D106" s="32" t="s">
        <v>40</v>
      </c>
      <c r="E106" s="33">
        <v>250</v>
      </c>
    </row>
    <row r="107" spans="2:5" x14ac:dyDescent="0.25">
      <c r="B107" s="60">
        <v>42786</v>
      </c>
      <c r="C107" s="32" t="s">
        <v>12</v>
      </c>
      <c r="D107" s="32" t="s">
        <v>43</v>
      </c>
      <c r="E107" s="33">
        <v>20</v>
      </c>
    </row>
    <row r="108" spans="2:5" x14ac:dyDescent="0.25">
      <c r="B108" s="60">
        <v>42791</v>
      </c>
      <c r="C108" s="32" t="s">
        <v>12</v>
      </c>
      <c r="D108" s="32" t="s">
        <v>44</v>
      </c>
      <c r="E108" s="33">
        <v>125</v>
      </c>
    </row>
    <row r="109" spans="2:5" x14ac:dyDescent="0.25">
      <c r="B109" s="60">
        <v>42756</v>
      </c>
      <c r="C109" s="32" t="s">
        <v>12</v>
      </c>
      <c r="D109" s="32" t="s">
        <v>45</v>
      </c>
      <c r="E109" s="33">
        <v>250</v>
      </c>
    </row>
    <row r="110" spans="2:5" x14ac:dyDescent="0.25">
      <c r="B110" s="60">
        <v>42786</v>
      </c>
      <c r="C110" s="32" t="s">
        <v>12</v>
      </c>
      <c r="D110" s="32" t="s">
        <v>46</v>
      </c>
      <c r="E110" s="33">
        <v>20</v>
      </c>
    </row>
    <row r="111" spans="2:5" x14ac:dyDescent="0.25">
      <c r="B111" s="60">
        <v>42791</v>
      </c>
      <c r="C111" s="32" t="s">
        <v>12</v>
      </c>
      <c r="D111" s="32" t="s">
        <v>47</v>
      </c>
      <c r="E111" s="33">
        <v>125</v>
      </c>
    </row>
    <row r="112" spans="2:5" x14ac:dyDescent="0.25">
      <c r="B112" s="60">
        <v>42736</v>
      </c>
      <c r="C112" s="32" t="s">
        <v>11</v>
      </c>
      <c r="D112" s="32" t="s">
        <v>48</v>
      </c>
      <c r="E112" s="33">
        <v>74</v>
      </c>
    </row>
    <row r="113" spans="2:5" x14ac:dyDescent="0.25">
      <c r="B113" s="60">
        <v>42750</v>
      </c>
      <c r="C113" s="32" t="s">
        <v>11</v>
      </c>
      <c r="D113" s="32" t="s">
        <v>15</v>
      </c>
      <c r="E113" s="33">
        <v>235</v>
      </c>
    </row>
    <row r="114" spans="2:5" x14ac:dyDescent="0.25">
      <c r="B114" s="60">
        <v>42756</v>
      </c>
      <c r="C114" s="32" t="s">
        <v>11</v>
      </c>
      <c r="D114" s="32" t="s">
        <v>49</v>
      </c>
      <c r="E114" s="33">
        <v>125</v>
      </c>
    </row>
    <row r="115" spans="2:5" x14ac:dyDescent="0.25">
      <c r="B115" s="60">
        <v>42768</v>
      </c>
      <c r="C115" s="32" t="s">
        <v>11</v>
      </c>
      <c r="D115" s="32" t="s">
        <v>15</v>
      </c>
      <c r="E115" s="33">
        <v>235</v>
      </c>
    </row>
    <row r="116" spans="2:5" x14ac:dyDescent="0.25">
      <c r="B116" s="60">
        <v>42736</v>
      </c>
      <c r="C116" s="32" t="s">
        <v>11</v>
      </c>
      <c r="D116" s="32" t="s">
        <v>50</v>
      </c>
      <c r="E116" s="33">
        <v>74</v>
      </c>
    </row>
    <row r="117" spans="2:5" x14ac:dyDescent="0.25">
      <c r="B117" s="60">
        <v>42750</v>
      </c>
      <c r="C117" s="32" t="s">
        <v>11</v>
      </c>
      <c r="D117" s="32" t="s">
        <v>51</v>
      </c>
      <c r="E117" s="33">
        <v>70</v>
      </c>
    </row>
    <row r="118" spans="2:5" x14ac:dyDescent="0.25">
      <c r="B118" s="60">
        <v>42768</v>
      </c>
      <c r="C118" s="32" t="s">
        <v>11</v>
      </c>
      <c r="D118" s="32" t="s">
        <v>52</v>
      </c>
      <c r="E118" s="33">
        <v>235</v>
      </c>
    </row>
    <row r="119" spans="2:5" x14ac:dyDescent="0.25">
      <c r="B119" s="60">
        <v>42736</v>
      </c>
      <c r="C119" s="32" t="s">
        <v>11</v>
      </c>
      <c r="D119" s="32" t="s">
        <v>53</v>
      </c>
      <c r="E119" s="33">
        <v>74</v>
      </c>
    </row>
    <row r="120" spans="2:5" x14ac:dyDescent="0.25">
      <c r="B120" s="60">
        <v>42750</v>
      </c>
      <c r="C120" s="32" t="s">
        <v>11</v>
      </c>
      <c r="D120" s="32" t="s">
        <v>54</v>
      </c>
      <c r="E120" s="33">
        <v>70</v>
      </c>
    </row>
    <row r="121" spans="2:5" x14ac:dyDescent="0.25">
      <c r="B121" s="60">
        <v>42768</v>
      </c>
      <c r="C121" s="32" t="s">
        <v>11</v>
      </c>
      <c r="D121" s="32" t="s">
        <v>55</v>
      </c>
      <c r="E121" s="33">
        <v>235</v>
      </c>
    </row>
  </sheetData>
  <phoneticPr fontId="12" type="noConversion"/>
  <pageMargins left="0.7" right="0.7" top="0.75" bottom="0.75" header="0.3" footer="0.3"/>
  <pageSetup paperSize="9" orientation="portrait" r:id="rId2"/>
  <rowBreaks count="2" manualBreakCount="2">
    <brk id="46" max="16383" man="1"/>
    <brk id="93" max="16383" man="1"/>
  </rowBreaks>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theme="9"/>
    <pageSetUpPr autoPageBreaks="0"/>
  </sheetPr>
  <dimension ref="A1:A5"/>
  <sheetViews>
    <sheetView showGridLines="0" showRowColHeaders="0" tabSelected="1" zoomScaleNormal="100" workbookViewId="0"/>
  </sheetViews>
  <sheetFormatPr defaultColWidth="11.140625" defaultRowHeight="15" customHeight="1" x14ac:dyDescent="0.25"/>
  <cols>
    <col min="1" max="1" width="115.5703125" style="21" customWidth="1"/>
    <col min="2" max="2" width="3.5703125" style="21" customWidth="1"/>
    <col min="3" max="16384" width="11.140625" style="21"/>
  </cols>
  <sheetData>
    <row r="1" spans="1:1" ht="15" customHeight="1" x14ac:dyDescent="0.25">
      <c r="A1" s="41" t="s">
        <v>0</v>
      </c>
    </row>
    <row r="2" spans="1:1" ht="124.5" x14ac:dyDescent="1">
      <c r="A2" s="53" t="s">
        <v>118</v>
      </c>
    </row>
    <row r="3" spans="1:1" ht="67.5" x14ac:dyDescent="0.35">
      <c r="A3" s="42" t="s">
        <v>1</v>
      </c>
    </row>
    <row r="4" spans="1:1" ht="127.5" customHeight="1" x14ac:dyDescent="0.25">
      <c r="A4" s="43" t="s">
        <v>2</v>
      </c>
    </row>
    <row r="5" spans="1:1" ht="15" customHeight="1" x14ac:dyDescent="0.25">
      <c r="A5" s="43" t="s">
        <v>3</v>
      </c>
    </row>
  </sheetData>
  <phoneticPr fontId="12" type="noConversion"/>
  <pageMargins left="0.7" right="0.7" top="0.75" bottom="0.75" header="0.3" footer="0.3"/>
  <pageSetup paperSize="9" orientation="landscape" r:id="rId1"/>
  <colBreaks count="1" manualBreakCount="1">
    <brk id="2" max="1048575" man="1"/>
  </colBreaks>
  <drawing r:id="rId2"/>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M107"/>
  <sheetViews>
    <sheetView showGridLines="0" zoomScaleNormal="100" workbookViewId="0"/>
  </sheetViews>
  <sheetFormatPr defaultColWidth="9.140625" defaultRowHeight="15" x14ac:dyDescent="0.25"/>
  <cols>
    <col min="1" max="1" width="9.7109375" style="13" bestFit="1" customWidth="1"/>
    <col min="2" max="2" width="15.7109375" style="14" bestFit="1" customWidth="1"/>
    <col min="3" max="3" width="17.5703125" style="14" bestFit="1" customWidth="1"/>
    <col min="4" max="6" width="10.7109375" style="14" customWidth="1"/>
    <col min="7" max="7" width="12.28515625" style="14" bestFit="1" customWidth="1"/>
    <col min="8" max="11" width="10.7109375" style="14" customWidth="1"/>
    <col min="12" max="12" width="14" style="14" bestFit="1" customWidth="1"/>
    <col min="13" max="13" width="14.42578125" style="14" bestFit="1" customWidth="1"/>
    <col min="14" max="47" width="9.140625" style="14" customWidth="1"/>
    <col min="48" max="16384" width="9.140625" style="14"/>
  </cols>
  <sheetData>
    <row r="1" spans="1:13" x14ac:dyDescent="0.25">
      <c r="A1" s="15" t="s">
        <v>65</v>
      </c>
    </row>
    <row r="2" spans="1:13" x14ac:dyDescent="0.25">
      <c r="A2" s="15" t="s">
        <v>66</v>
      </c>
    </row>
    <row r="3" spans="1:13" ht="14.45" customHeight="1" x14ac:dyDescent="0.25">
      <c r="A3" s="15" t="s">
        <v>67</v>
      </c>
    </row>
    <row r="4" spans="1:13" x14ac:dyDescent="0.25">
      <c r="A4" s="15" t="s">
        <v>5</v>
      </c>
    </row>
    <row r="5" spans="1:13" x14ac:dyDescent="0.25">
      <c r="A5" s="15"/>
    </row>
    <row r="12" spans="1:13" ht="18.75" x14ac:dyDescent="0.3">
      <c r="C12" s="2" t="str">
        <f>IF(AND($C$16=398,$D$15="Leden"),"Dobrá práce!"," ")</f>
        <v xml:space="preserve"> </v>
      </c>
    </row>
    <row r="13" spans="1:13" x14ac:dyDescent="0.25">
      <c r="B13" s="70" t="s">
        <v>21</v>
      </c>
      <c r="C13" s="70" t="s">
        <v>142</v>
      </c>
      <c r="D13" s="71"/>
      <c r="E13" s="71"/>
      <c r="F13" s="71"/>
      <c r="G13" s="71"/>
      <c r="H13" s="71"/>
      <c r="I13" s="71"/>
      <c r="J13" s="71"/>
      <c r="K13" s="71"/>
      <c r="L13" s="71"/>
      <c r="M13" s="71"/>
    </row>
    <row r="14" spans="1:13" x14ac:dyDescent="0.25">
      <c r="B14" s="71"/>
      <c r="C14" s="71" t="s">
        <v>15</v>
      </c>
      <c r="D14" s="71"/>
      <c r="E14" s="71"/>
      <c r="F14" s="71"/>
      <c r="G14" s="71" t="s">
        <v>143</v>
      </c>
      <c r="H14" s="71" t="s">
        <v>73</v>
      </c>
      <c r="I14" s="71"/>
      <c r="J14" s="71"/>
      <c r="K14" s="71"/>
      <c r="L14" s="71" t="s">
        <v>144</v>
      </c>
      <c r="M14" s="71" t="s">
        <v>141</v>
      </c>
    </row>
    <row r="15" spans="1:13" x14ac:dyDescent="0.25">
      <c r="B15" s="70" t="s">
        <v>140</v>
      </c>
      <c r="C15" s="71" t="s">
        <v>69</v>
      </c>
      <c r="D15" s="71" t="s">
        <v>70</v>
      </c>
      <c r="E15" s="71" t="s">
        <v>71</v>
      </c>
      <c r="F15" s="71" t="s">
        <v>72</v>
      </c>
      <c r="G15" s="71"/>
      <c r="H15" s="71" t="s">
        <v>69</v>
      </c>
      <c r="I15" s="71" t="s">
        <v>70</v>
      </c>
      <c r="J15" s="71" t="s">
        <v>71</v>
      </c>
      <c r="K15" s="71" t="s">
        <v>72</v>
      </c>
      <c r="L15" s="71"/>
      <c r="M15" s="71"/>
    </row>
    <row r="16" spans="1:13" x14ac:dyDescent="0.25">
      <c r="B16" s="72" t="s">
        <v>12</v>
      </c>
      <c r="C16" s="73">
        <v>74</v>
      </c>
      <c r="D16" s="73">
        <v>74</v>
      </c>
      <c r="E16" s="73">
        <v>125</v>
      </c>
      <c r="F16" s="73">
        <v>125</v>
      </c>
      <c r="G16" s="73">
        <v>398</v>
      </c>
      <c r="H16" s="73"/>
      <c r="I16" s="73"/>
      <c r="J16" s="73"/>
      <c r="K16" s="73"/>
      <c r="L16" s="73"/>
      <c r="M16" s="73">
        <v>398</v>
      </c>
    </row>
    <row r="17" spans="2:13" x14ac:dyDescent="0.25">
      <c r="B17" s="72" t="s">
        <v>10</v>
      </c>
      <c r="C17" s="73">
        <v>235</v>
      </c>
      <c r="D17" s="73">
        <v>235</v>
      </c>
      <c r="E17" s="73">
        <v>235</v>
      </c>
      <c r="F17" s="73">
        <v>74</v>
      </c>
      <c r="G17" s="73">
        <v>779</v>
      </c>
      <c r="H17" s="73"/>
      <c r="I17" s="73"/>
      <c r="J17" s="73"/>
      <c r="K17" s="73"/>
      <c r="L17" s="73"/>
      <c r="M17" s="73">
        <v>779</v>
      </c>
    </row>
    <row r="18" spans="2:13" x14ac:dyDescent="0.25">
      <c r="B18" s="72" t="s">
        <v>11</v>
      </c>
      <c r="C18" s="73"/>
      <c r="D18" s="73"/>
      <c r="E18" s="73"/>
      <c r="F18" s="73"/>
      <c r="G18" s="73"/>
      <c r="H18" s="73">
        <v>1000</v>
      </c>
      <c r="I18" s="73">
        <v>1000</v>
      </c>
      <c r="J18" s="73">
        <v>20</v>
      </c>
      <c r="K18" s="73">
        <v>70</v>
      </c>
      <c r="L18" s="73">
        <v>2090</v>
      </c>
      <c r="M18" s="73">
        <v>2090</v>
      </c>
    </row>
    <row r="19" spans="2:13" x14ac:dyDescent="0.25">
      <c r="B19" s="72" t="s">
        <v>141</v>
      </c>
      <c r="C19" s="73">
        <v>309</v>
      </c>
      <c r="D19" s="73">
        <v>309</v>
      </c>
      <c r="E19" s="73">
        <v>360</v>
      </c>
      <c r="F19" s="73">
        <v>199</v>
      </c>
      <c r="G19" s="73">
        <v>1177</v>
      </c>
      <c r="H19" s="73">
        <v>1000</v>
      </c>
      <c r="I19" s="73">
        <v>1000</v>
      </c>
      <c r="J19" s="73">
        <v>20</v>
      </c>
      <c r="K19" s="73">
        <v>70</v>
      </c>
      <c r="L19" s="73">
        <v>2090</v>
      </c>
      <c r="M19" s="73">
        <v>3267</v>
      </c>
    </row>
    <row r="20" spans="2:13" x14ac:dyDescent="0.25">
      <c r="B20"/>
      <c r="C20"/>
      <c r="D20"/>
      <c r="E20"/>
    </row>
    <row r="21" spans="2:13" x14ac:dyDescent="0.25">
      <c r="B21"/>
      <c r="C21"/>
      <c r="D21"/>
      <c r="E21"/>
    </row>
    <row r="22" spans="2:13" x14ac:dyDescent="0.25">
      <c r="B22"/>
      <c r="C22"/>
      <c r="D22"/>
      <c r="E22"/>
    </row>
    <row r="23" spans="2:13" x14ac:dyDescent="0.25">
      <c r="B23"/>
      <c r="C23"/>
      <c r="D23"/>
      <c r="E23"/>
    </row>
    <row r="24" spans="2:13" x14ac:dyDescent="0.25">
      <c r="B24"/>
      <c r="C24"/>
      <c r="D24"/>
      <c r="E24"/>
    </row>
    <row r="25" spans="2:13" x14ac:dyDescent="0.25">
      <c r="B25"/>
      <c r="C25"/>
      <c r="D25"/>
      <c r="E25"/>
    </row>
    <row r="26" spans="2:13" x14ac:dyDescent="0.25">
      <c r="B26"/>
      <c r="C26"/>
      <c r="D26"/>
      <c r="E26"/>
    </row>
    <row r="27" spans="2:13" x14ac:dyDescent="0.25">
      <c r="B27"/>
      <c r="C27"/>
      <c r="D27"/>
      <c r="E27"/>
    </row>
    <row r="28" spans="2:13" x14ac:dyDescent="0.25">
      <c r="B28"/>
      <c r="C28"/>
      <c r="D28"/>
      <c r="E28"/>
    </row>
    <row r="29" spans="2:13" x14ac:dyDescent="0.25">
      <c r="B29"/>
      <c r="C29"/>
      <c r="D29"/>
      <c r="E29"/>
    </row>
    <row r="30" spans="2:13" x14ac:dyDescent="0.25">
      <c r="B30"/>
      <c r="C30"/>
      <c r="D30"/>
      <c r="E30"/>
    </row>
    <row r="31" spans="2:13" x14ac:dyDescent="0.25">
      <c r="B31"/>
      <c r="C31"/>
      <c r="D31"/>
      <c r="E31"/>
    </row>
    <row r="32" spans="2:1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95" spans="2:5" x14ac:dyDescent="0.25">
      <c r="B95" s="14" t="s">
        <v>68</v>
      </c>
      <c r="C95" s="14" t="s">
        <v>9</v>
      </c>
      <c r="D95" s="14" t="s">
        <v>13</v>
      </c>
      <c r="E95" s="14" t="s">
        <v>19</v>
      </c>
    </row>
    <row r="96" spans="2:5" x14ac:dyDescent="0.25">
      <c r="B96" s="14" t="s">
        <v>69</v>
      </c>
      <c r="C96" s="14" t="s">
        <v>12</v>
      </c>
      <c r="D96" s="14" t="s">
        <v>15</v>
      </c>
      <c r="E96" s="62">
        <v>74</v>
      </c>
    </row>
    <row r="97" spans="2:13" x14ac:dyDescent="0.25">
      <c r="B97" s="14" t="s">
        <v>69</v>
      </c>
      <c r="C97" s="14" t="s">
        <v>10</v>
      </c>
      <c r="D97" s="14" t="s">
        <v>15</v>
      </c>
      <c r="E97" s="62">
        <v>235</v>
      </c>
    </row>
    <row r="98" spans="2:13" x14ac:dyDescent="0.25">
      <c r="B98" s="14" t="s">
        <v>69</v>
      </c>
      <c r="C98" s="14" t="s">
        <v>11</v>
      </c>
      <c r="D98" s="14" t="s">
        <v>73</v>
      </c>
      <c r="E98" s="62">
        <v>1000</v>
      </c>
    </row>
    <row r="99" spans="2:13" x14ac:dyDescent="0.25">
      <c r="B99" s="14" t="s">
        <v>70</v>
      </c>
      <c r="C99" s="14" t="s">
        <v>12</v>
      </c>
      <c r="D99" s="14" t="s">
        <v>15</v>
      </c>
      <c r="E99" s="62">
        <v>74</v>
      </c>
    </row>
    <row r="100" spans="2:13" x14ac:dyDescent="0.25">
      <c r="B100" s="14" t="s">
        <v>70</v>
      </c>
      <c r="C100" s="14" t="s">
        <v>10</v>
      </c>
      <c r="D100" s="14" t="s">
        <v>15</v>
      </c>
      <c r="E100" s="62">
        <v>235</v>
      </c>
    </row>
    <row r="101" spans="2:13" x14ac:dyDescent="0.25">
      <c r="B101" s="14" t="s">
        <v>70</v>
      </c>
      <c r="C101" s="14" t="s">
        <v>11</v>
      </c>
      <c r="D101" s="14" t="s">
        <v>73</v>
      </c>
      <c r="E101" s="62">
        <v>1000</v>
      </c>
    </row>
    <row r="102" spans="2:13" x14ac:dyDescent="0.25">
      <c r="B102" s="14" t="s">
        <v>71</v>
      </c>
      <c r="C102" s="14" t="s">
        <v>12</v>
      </c>
      <c r="D102" s="14" t="s">
        <v>15</v>
      </c>
      <c r="E102" s="62">
        <v>125</v>
      </c>
    </row>
    <row r="103" spans="2:13" x14ac:dyDescent="0.25">
      <c r="B103" s="14" t="s">
        <v>71</v>
      </c>
      <c r="C103" s="14" t="s">
        <v>10</v>
      </c>
      <c r="D103" s="14" t="s">
        <v>15</v>
      </c>
      <c r="E103" s="62">
        <v>235</v>
      </c>
    </row>
    <row r="104" spans="2:13" x14ac:dyDescent="0.25">
      <c r="B104" s="14" t="s">
        <v>71</v>
      </c>
      <c r="C104" s="14" t="s">
        <v>11</v>
      </c>
      <c r="D104" s="14" t="s">
        <v>73</v>
      </c>
      <c r="E104" s="62">
        <v>20</v>
      </c>
    </row>
    <row r="105" spans="2:13" x14ac:dyDescent="0.25">
      <c r="B105" s="14" t="s">
        <v>72</v>
      </c>
      <c r="C105" s="14" t="s">
        <v>12</v>
      </c>
      <c r="D105" s="14" t="s">
        <v>15</v>
      </c>
      <c r="E105" s="62">
        <v>125</v>
      </c>
    </row>
    <row r="106" spans="2:13" x14ac:dyDescent="0.25">
      <c r="B106" s="14" t="s">
        <v>72</v>
      </c>
      <c r="C106" s="14" t="s">
        <v>10</v>
      </c>
      <c r="D106" s="14" t="s">
        <v>15</v>
      </c>
      <c r="E106" s="62">
        <v>74</v>
      </c>
    </row>
    <row r="107" spans="2:13" x14ac:dyDescent="0.25">
      <c r="B107" s="14" t="s">
        <v>72</v>
      </c>
      <c r="C107" s="14" t="s">
        <v>11</v>
      </c>
      <c r="D107" s="14" t="s">
        <v>73</v>
      </c>
      <c r="E107" s="62">
        <v>70</v>
      </c>
      <c r="M107" s="44"/>
    </row>
  </sheetData>
  <phoneticPr fontId="12" type="noConversion"/>
  <pageMargins left="0.7" right="0.7" top="0.75" bottom="0.75" header="0.3" footer="0.3"/>
  <pageSetup paperSize="9" scale="99" orientation="portrait" r:id="rId2"/>
  <rowBreaks count="2" manualBreakCount="2">
    <brk id="45" max="16383" man="1"/>
    <brk id="92" max="16383" man="1"/>
  </rowBreaks>
  <colBreaks count="1" manualBreakCount="1">
    <brk id="7" max="1048575" man="1"/>
  </colBreaks>
  <drawing r:id="rId3"/>
  <tableParts count="1">
    <tablePart r:id="rId4"/>
  </tableParts>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dimension ref="A1:F146"/>
  <sheetViews>
    <sheetView showGridLines="0" zoomScaleNormal="100" workbookViewId="0"/>
  </sheetViews>
  <sheetFormatPr defaultColWidth="9.140625" defaultRowHeight="15" x14ac:dyDescent="0.25"/>
  <cols>
    <col min="1" max="1" width="11.28515625" style="13" bestFit="1" customWidth="1"/>
    <col min="2" max="2" width="9.140625" style="14"/>
    <col min="3" max="3" width="19.28515625" style="14" bestFit="1" customWidth="1"/>
    <col min="4" max="4" width="15.7109375" style="14" bestFit="1" customWidth="1"/>
    <col min="5" max="5" width="14.5703125" style="14" bestFit="1" customWidth="1"/>
    <col min="6" max="6" width="16" style="14" bestFit="1" customWidth="1"/>
    <col min="7" max="7" width="20.85546875" style="14" bestFit="1" customWidth="1"/>
    <col min="8" max="8" width="14.85546875" style="14" bestFit="1" customWidth="1"/>
    <col min="9" max="28" width="9.140625" style="14" customWidth="1"/>
    <col min="29" max="16384" width="9.140625" style="14"/>
  </cols>
  <sheetData>
    <row r="1" spans="1:6" x14ac:dyDescent="0.25">
      <c r="A1" s="15" t="s">
        <v>74</v>
      </c>
    </row>
    <row r="2" spans="1:6" x14ac:dyDescent="0.25">
      <c r="A2" s="15" t="s">
        <v>132</v>
      </c>
    </row>
    <row r="3" spans="1:6" x14ac:dyDescent="0.25">
      <c r="A3" s="25" t="s">
        <v>75</v>
      </c>
    </row>
    <row r="4" spans="1:6" x14ac:dyDescent="0.25">
      <c r="A4" s="15" t="s">
        <v>5</v>
      </c>
    </row>
    <row r="5" spans="1:6" x14ac:dyDescent="0.25">
      <c r="A5" s="15"/>
    </row>
    <row r="8" spans="1:6" x14ac:dyDescent="0.25">
      <c r="D8" s="3" t="s">
        <v>140</v>
      </c>
      <c r="E8" t="s">
        <v>21</v>
      </c>
      <c r="F8"/>
    </row>
    <row r="9" spans="1:6" x14ac:dyDescent="0.25">
      <c r="D9" s="4" t="s">
        <v>80</v>
      </c>
      <c r="E9" s="54">
        <v>5425</v>
      </c>
      <c r="F9"/>
    </row>
    <row r="10" spans="1:6" x14ac:dyDescent="0.25">
      <c r="D10" s="5" t="s">
        <v>11</v>
      </c>
      <c r="E10" s="54">
        <v>5425</v>
      </c>
      <c r="F10"/>
    </row>
    <row r="11" spans="1:6" x14ac:dyDescent="0.25">
      <c r="D11" s="9" t="s">
        <v>81</v>
      </c>
      <c r="E11" s="54">
        <v>1272</v>
      </c>
      <c r="F11"/>
    </row>
    <row r="12" spans="1:6" x14ac:dyDescent="0.25">
      <c r="D12" s="9" t="s">
        <v>82</v>
      </c>
      <c r="E12" s="54">
        <v>3220</v>
      </c>
      <c r="F12"/>
    </row>
    <row r="13" spans="1:6" x14ac:dyDescent="0.25">
      <c r="D13" s="9" t="s">
        <v>73</v>
      </c>
      <c r="E13" s="54">
        <v>933</v>
      </c>
      <c r="F13"/>
    </row>
    <row r="14" spans="1:6" x14ac:dyDescent="0.25">
      <c r="D14" s="4" t="s">
        <v>78</v>
      </c>
      <c r="E14" s="54">
        <v>4760</v>
      </c>
      <c r="F14"/>
    </row>
    <row r="15" spans="1:6" x14ac:dyDescent="0.25">
      <c r="D15" s="5" t="s">
        <v>10</v>
      </c>
      <c r="E15" s="54">
        <v>4760</v>
      </c>
      <c r="F15"/>
    </row>
    <row r="16" spans="1:6" x14ac:dyDescent="0.25">
      <c r="D16" s="9" t="s">
        <v>81</v>
      </c>
      <c r="E16" s="54">
        <v>1040</v>
      </c>
      <c r="F16"/>
    </row>
    <row r="17" spans="4:6" x14ac:dyDescent="0.25">
      <c r="D17" s="9" t="s">
        <v>82</v>
      </c>
      <c r="E17" s="54">
        <v>2400</v>
      </c>
      <c r="F17"/>
    </row>
    <row r="18" spans="4:6" x14ac:dyDescent="0.25">
      <c r="D18" s="9" t="s">
        <v>73</v>
      </c>
      <c r="E18" s="54">
        <v>1320</v>
      </c>
      <c r="F18"/>
    </row>
    <row r="19" spans="4:6" x14ac:dyDescent="0.25">
      <c r="D19" s="4" t="s">
        <v>79</v>
      </c>
      <c r="E19" s="54">
        <v>3473</v>
      </c>
      <c r="F19"/>
    </row>
    <row r="20" spans="4:6" x14ac:dyDescent="0.25">
      <c r="D20" s="5" t="s">
        <v>11</v>
      </c>
      <c r="E20" s="54">
        <v>3473</v>
      </c>
      <c r="F20"/>
    </row>
    <row r="21" spans="4:6" x14ac:dyDescent="0.25">
      <c r="D21" s="9" t="s">
        <v>81</v>
      </c>
      <c r="E21" s="54">
        <v>1080</v>
      </c>
      <c r="F21"/>
    </row>
    <row r="22" spans="4:6" x14ac:dyDescent="0.25">
      <c r="D22" s="9" t="s">
        <v>82</v>
      </c>
      <c r="E22" s="54">
        <v>1260</v>
      </c>
      <c r="F22"/>
    </row>
    <row r="23" spans="4:6" x14ac:dyDescent="0.25">
      <c r="D23" s="9" t="s">
        <v>73</v>
      </c>
      <c r="E23" s="54">
        <v>1133</v>
      </c>
      <c r="F23"/>
    </row>
    <row r="24" spans="4:6" x14ac:dyDescent="0.25">
      <c r="D24" s="4" t="s">
        <v>77</v>
      </c>
      <c r="E24" s="54">
        <v>4100</v>
      </c>
      <c r="F24"/>
    </row>
    <row r="25" spans="4:6" x14ac:dyDescent="0.25">
      <c r="D25" s="5" t="s">
        <v>10</v>
      </c>
      <c r="E25" s="54">
        <v>4100</v>
      </c>
      <c r="F25"/>
    </row>
    <row r="26" spans="4:6" x14ac:dyDescent="0.25">
      <c r="D26" s="9" t="s">
        <v>81</v>
      </c>
      <c r="E26" s="54">
        <v>1030</v>
      </c>
    </row>
    <row r="27" spans="4:6" x14ac:dyDescent="0.25">
      <c r="D27" s="9" t="s">
        <v>82</v>
      </c>
      <c r="E27" s="54">
        <v>1420</v>
      </c>
    </row>
    <row r="28" spans="4:6" x14ac:dyDescent="0.25">
      <c r="D28" s="9" t="s">
        <v>73</v>
      </c>
      <c r="E28" s="54">
        <v>1650</v>
      </c>
    </row>
    <row r="29" spans="4:6" x14ac:dyDescent="0.25">
      <c r="D29" s="4" t="s">
        <v>141</v>
      </c>
      <c r="E29" s="54">
        <v>17758</v>
      </c>
    </row>
    <row r="98" spans="2:5" x14ac:dyDescent="0.25">
      <c r="B98" s="14" t="s">
        <v>9</v>
      </c>
      <c r="C98" s="14" t="s">
        <v>76</v>
      </c>
      <c r="D98" s="14" t="s">
        <v>13</v>
      </c>
      <c r="E98" s="30" t="s">
        <v>19</v>
      </c>
    </row>
    <row r="99" spans="2:5" x14ac:dyDescent="0.25">
      <c r="B99" s="14" t="s">
        <v>10</v>
      </c>
      <c r="C99" s="14" t="s">
        <v>77</v>
      </c>
      <c r="D99" s="14" t="s">
        <v>81</v>
      </c>
      <c r="E99" s="62">
        <v>300</v>
      </c>
    </row>
    <row r="100" spans="2:5" x14ac:dyDescent="0.25">
      <c r="B100" s="14" t="s">
        <v>10</v>
      </c>
      <c r="C100" s="14" t="s">
        <v>77</v>
      </c>
      <c r="D100" s="14" t="s">
        <v>82</v>
      </c>
      <c r="E100" s="62">
        <v>200</v>
      </c>
    </row>
    <row r="101" spans="2:5" x14ac:dyDescent="0.25">
      <c r="B101" s="14" t="s">
        <v>10</v>
      </c>
      <c r="C101" s="14" t="s">
        <v>77</v>
      </c>
      <c r="D101" s="14" t="s">
        <v>73</v>
      </c>
      <c r="E101" s="62">
        <v>400</v>
      </c>
    </row>
    <row r="102" spans="2:5" x14ac:dyDescent="0.25">
      <c r="B102" s="14" t="s">
        <v>10</v>
      </c>
      <c r="C102" s="14" t="s">
        <v>77</v>
      </c>
      <c r="D102" s="14" t="s">
        <v>81</v>
      </c>
      <c r="E102" s="62">
        <v>300</v>
      </c>
    </row>
    <row r="103" spans="2:5" x14ac:dyDescent="0.25">
      <c r="B103" s="14" t="s">
        <v>10</v>
      </c>
      <c r="C103" s="14" t="s">
        <v>77</v>
      </c>
      <c r="D103" s="14" t="s">
        <v>82</v>
      </c>
      <c r="E103" s="62">
        <v>800</v>
      </c>
    </row>
    <row r="104" spans="2:5" x14ac:dyDescent="0.25">
      <c r="B104" s="14" t="s">
        <v>10</v>
      </c>
      <c r="C104" s="14" t="s">
        <v>77</v>
      </c>
      <c r="D104" s="14" t="s">
        <v>73</v>
      </c>
      <c r="E104" s="62">
        <v>400</v>
      </c>
    </row>
    <row r="105" spans="2:5" x14ac:dyDescent="0.25">
      <c r="B105" s="14" t="s">
        <v>10</v>
      </c>
      <c r="C105" s="14" t="s">
        <v>77</v>
      </c>
      <c r="D105" s="14" t="s">
        <v>81</v>
      </c>
      <c r="E105" s="62">
        <v>200</v>
      </c>
    </row>
    <row r="106" spans="2:5" x14ac:dyDescent="0.25">
      <c r="B106" s="14" t="s">
        <v>10</v>
      </c>
      <c r="C106" s="14" t="s">
        <v>77</v>
      </c>
      <c r="D106" s="14" t="s">
        <v>82</v>
      </c>
      <c r="E106" s="62">
        <v>300</v>
      </c>
    </row>
    <row r="107" spans="2:5" x14ac:dyDescent="0.25">
      <c r="B107" s="14" t="s">
        <v>10</v>
      </c>
      <c r="C107" s="14" t="s">
        <v>77</v>
      </c>
      <c r="D107" s="14" t="s">
        <v>73</v>
      </c>
      <c r="E107" s="62">
        <v>450</v>
      </c>
    </row>
    <row r="108" spans="2:5" x14ac:dyDescent="0.25">
      <c r="B108" s="14" t="s">
        <v>10</v>
      </c>
      <c r="C108" s="14" t="s">
        <v>77</v>
      </c>
      <c r="D108" s="14" t="s">
        <v>81</v>
      </c>
      <c r="E108" s="62">
        <v>230</v>
      </c>
    </row>
    <row r="109" spans="2:5" x14ac:dyDescent="0.25">
      <c r="B109" s="14" t="s">
        <v>10</v>
      </c>
      <c r="C109" s="14" t="s">
        <v>77</v>
      </c>
      <c r="D109" s="14" t="s">
        <v>82</v>
      </c>
      <c r="E109" s="62">
        <v>120</v>
      </c>
    </row>
    <row r="110" spans="2:5" x14ac:dyDescent="0.25">
      <c r="B110" s="14" t="s">
        <v>10</v>
      </c>
      <c r="C110" s="14" t="s">
        <v>77</v>
      </c>
      <c r="D110" s="14" t="s">
        <v>73</v>
      </c>
      <c r="E110" s="62">
        <v>400</v>
      </c>
    </row>
    <row r="111" spans="2:5" x14ac:dyDescent="0.25">
      <c r="B111" s="14" t="s">
        <v>10</v>
      </c>
      <c r="C111" s="14" t="s">
        <v>78</v>
      </c>
      <c r="D111" s="14" t="s">
        <v>81</v>
      </c>
      <c r="E111" s="62">
        <v>210</v>
      </c>
    </row>
    <row r="112" spans="2:5" x14ac:dyDescent="0.25">
      <c r="B112" s="14" t="s">
        <v>10</v>
      </c>
      <c r="C112" s="14" t="s">
        <v>78</v>
      </c>
      <c r="D112" s="14" t="s">
        <v>82</v>
      </c>
      <c r="E112" s="62">
        <v>300</v>
      </c>
    </row>
    <row r="113" spans="2:5" x14ac:dyDescent="0.25">
      <c r="B113" s="14" t="s">
        <v>10</v>
      </c>
      <c r="C113" s="14" t="s">
        <v>78</v>
      </c>
      <c r="D113" s="14" t="s">
        <v>73</v>
      </c>
      <c r="E113" s="62">
        <v>400</v>
      </c>
    </row>
    <row r="114" spans="2:5" x14ac:dyDescent="0.25">
      <c r="B114" s="14" t="s">
        <v>10</v>
      </c>
      <c r="C114" s="14" t="s">
        <v>78</v>
      </c>
      <c r="D114" s="14" t="s">
        <v>81</v>
      </c>
      <c r="E114" s="62">
        <v>230</v>
      </c>
    </row>
    <row r="115" spans="2:5" x14ac:dyDescent="0.25">
      <c r="B115" s="14" t="s">
        <v>10</v>
      </c>
      <c r="C115" s="14" t="s">
        <v>78</v>
      </c>
      <c r="D115" s="14" t="s">
        <v>82</v>
      </c>
      <c r="E115" s="62">
        <v>900</v>
      </c>
    </row>
    <row r="116" spans="2:5" x14ac:dyDescent="0.25">
      <c r="B116" s="14" t="s">
        <v>10</v>
      </c>
      <c r="C116" s="14" t="s">
        <v>78</v>
      </c>
      <c r="D116" s="14" t="s">
        <v>73</v>
      </c>
      <c r="E116" s="62">
        <v>300</v>
      </c>
    </row>
    <row r="117" spans="2:5" x14ac:dyDescent="0.25">
      <c r="B117" s="14" t="s">
        <v>10</v>
      </c>
      <c r="C117" s="14" t="s">
        <v>78</v>
      </c>
      <c r="D117" s="14" t="s">
        <v>81</v>
      </c>
      <c r="E117" s="62">
        <v>200</v>
      </c>
    </row>
    <row r="118" spans="2:5" x14ac:dyDescent="0.25">
      <c r="B118" s="14" t="s">
        <v>10</v>
      </c>
      <c r="C118" s="14" t="s">
        <v>78</v>
      </c>
      <c r="D118" s="14" t="s">
        <v>82</v>
      </c>
      <c r="E118" s="62">
        <v>1000</v>
      </c>
    </row>
    <row r="119" spans="2:5" x14ac:dyDescent="0.25">
      <c r="B119" s="14" t="s">
        <v>10</v>
      </c>
      <c r="C119" s="14" t="s">
        <v>78</v>
      </c>
      <c r="D119" s="14" t="s">
        <v>73</v>
      </c>
      <c r="E119" s="62">
        <v>220</v>
      </c>
    </row>
    <row r="120" spans="2:5" x14ac:dyDescent="0.25">
      <c r="B120" s="14" t="s">
        <v>10</v>
      </c>
      <c r="C120" s="14" t="s">
        <v>78</v>
      </c>
      <c r="D120" s="14" t="s">
        <v>81</v>
      </c>
      <c r="E120" s="62">
        <v>400</v>
      </c>
    </row>
    <row r="121" spans="2:5" x14ac:dyDescent="0.25">
      <c r="B121" s="14" t="s">
        <v>10</v>
      </c>
      <c r="C121" s="14" t="s">
        <v>78</v>
      </c>
      <c r="D121" s="14" t="s">
        <v>82</v>
      </c>
      <c r="E121" s="62">
        <v>200</v>
      </c>
    </row>
    <row r="122" spans="2:5" x14ac:dyDescent="0.25">
      <c r="B122" s="14" t="s">
        <v>10</v>
      </c>
      <c r="C122" s="14" t="s">
        <v>78</v>
      </c>
      <c r="D122" s="14" t="s">
        <v>73</v>
      </c>
      <c r="E122" s="62">
        <v>400</v>
      </c>
    </row>
    <row r="123" spans="2:5" x14ac:dyDescent="0.25">
      <c r="B123" s="14" t="s">
        <v>11</v>
      </c>
      <c r="C123" s="14" t="s">
        <v>79</v>
      </c>
      <c r="D123" s="14" t="s">
        <v>81</v>
      </c>
      <c r="E123" s="62">
        <v>100</v>
      </c>
    </row>
    <row r="124" spans="2:5" x14ac:dyDescent="0.25">
      <c r="B124" s="14" t="s">
        <v>11</v>
      </c>
      <c r="C124" s="14" t="s">
        <v>79</v>
      </c>
      <c r="D124" s="14" t="s">
        <v>82</v>
      </c>
      <c r="E124" s="62">
        <v>30</v>
      </c>
    </row>
    <row r="125" spans="2:5" x14ac:dyDescent="0.25">
      <c r="B125" s="14" t="s">
        <v>11</v>
      </c>
      <c r="C125" s="14" t="s">
        <v>79</v>
      </c>
      <c r="D125" s="14" t="s">
        <v>73</v>
      </c>
      <c r="E125" s="62">
        <v>123</v>
      </c>
    </row>
    <row r="126" spans="2:5" x14ac:dyDescent="0.25">
      <c r="B126" s="14" t="s">
        <v>11</v>
      </c>
      <c r="C126" s="14" t="s">
        <v>79</v>
      </c>
      <c r="D126" s="14" t="s">
        <v>81</v>
      </c>
      <c r="E126" s="62">
        <v>300</v>
      </c>
    </row>
    <row r="127" spans="2:5" x14ac:dyDescent="0.25">
      <c r="B127" s="14" t="s">
        <v>11</v>
      </c>
      <c r="C127" s="14" t="s">
        <v>79</v>
      </c>
      <c r="D127" s="14" t="s">
        <v>82</v>
      </c>
      <c r="E127" s="62">
        <v>350</v>
      </c>
    </row>
    <row r="128" spans="2:5" x14ac:dyDescent="0.25">
      <c r="B128" s="14" t="s">
        <v>11</v>
      </c>
      <c r="C128" s="14" t="s">
        <v>79</v>
      </c>
      <c r="D128" s="14" t="s">
        <v>73</v>
      </c>
      <c r="E128" s="62">
        <v>230</v>
      </c>
    </row>
    <row r="129" spans="2:5" x14ac:dyDescent="0.25">
      <c r="B129" s="14" t="s">
        <v>11</v>
      </c>
      <c r="C129" s="14" t="s">
        <v>79</v>
      </c>
      <c r="D129" s="14" t="s">
        <v>81</v>
      </c>
      <c r="E129" s="62">
        <v>120</v>
      </c>
    </row>
    <row r="130" spans="2:5" x14ac:dyDescent="0.25">
      <c r="B130" s="14" t="s">
        <v>11</v>
      </c>
      <c r="C130" s="14" t="s">
        <v>79</v>
      </c>
      <c r="D130" s="14" t="s">
        <v>82</v>
      </c>
      <c r="E130" s="62">
        <v>640</v>
      </c>
    </row>
    <row r="131" spans="2:5" x14ac:dyDescent="0.25">
      <c r="B131" s="14" t="s">
        <v>11</v>
      </c>
      <c r="C131" s="14" t="s">
        <v>79</v>
      </c>
      <c r="D131" s="14" t="s">
        <v>73</v>
      </c>
      <c r="E131" s="62">
        <v>530</v>
      </c>
    </row>
    <row r="132" spans="2:5" x14ac:dyDescent="0.25">
      <c r="B132" s="14" t="s">
        <v>11</v>
      </c>
      <c r="C132" s="14" t="s">
        <v>79</v>
      </c>
      <c r="D132" s="14" t="s">
        <v>81</v>
      </c>
      <c r="E132" s="62">
        <v>560</v>
      </c>
    </row>
    <row r="133" spans="2:5" x14ac:dyDescent="0.25">
      <c r="B133" s="14" t="s">
        <v>11</v>
      </c>
      <c r="C133" s="14" t="s">
        <v>79</v>
      </c>
      <c r="D133" s="14" t="s">
        <v>82</v>
      </c>
      <c r="E133" s="62">
        <v>240</v>
      </c>
    </row>
    <row r="134" spans="2:5" x14ac:dyDescent="0.25">
      <c r="B134" s="14" t="s">
        <v>11</v>
      </c>
      <c r="C134" s="14" t="s">
        <v>79</v>
      </c>
      <c r="D134" s="14" t="s">
        <v>73</v>
      </c>
      <c r="E134" s="62">
        <v>250</v>
      </c>
    </row>
    <row r="135" spans="2:5" x14ac:dyDescent="0.25">
      <c r="B135" s="14" t="s">
        <v>11</v>
      </c>
      <c r="C135" s="14" t="s">
        <v>80</v>
      </c>
      <c r="D135" s="14" t="s">
        <v>81</v>
      </c>
      <c r="E135" s="62">
        <v>62</v>
      </c>
    </row>
    <row r="136" spans="2:5" x14ac:dyDescent="0.25">
      <c r="B136" s="14" t="s">
        <v>11</v>
      </c>
      <c r="C136" s="14" t="s">
        <v>80</v>
      </c>
      <c r="D136" s="14" t="s">
        <v>82</v>
      </c>
      <c r="E136" s="62">
        <v>600</v>
      </c>
    </row>
    <row r="137" spans="2:5" x14ac:dyDescent="0.25">
      <c r="B137" s="14" t="s">
        <v>11</v>
      </c>
      <c r="C137" s="14" t="s">
        <v>80</v>
      </c>
      <c r="D137" s="14" t="s">
        <v>73</v>
      </c>
      <c r="E137" s="62">
        <v>340</v>
      </c>
    </row>
    <row r="138" spans="2:5" x14ac:dyDescent="0.25">
      <c r="B138" s="14" t="s">
        <v>11</v>
      </c>
      <c r="C138" s="14" t="s">
        <v>80</v>
      </c>
      <c r="D138" s="14" t="s">
        <v>81</v>
      </c>
      <c r="E138" s="62">
        <v>205</v>
      </c>
    </row>
    <row r="139" spans="2:5" x14ac:dyDescent="0.25">
      <c r="B139" s="14" t="s">
        <v>11</v>
      </c>
      <c r="C139" s="14" t="s">
        <v>80</v>
      </c>
      <c r="D139" s="14" t="s">
        <v>82</v>
      </c>
      <c r="E139" s="62">
        <v>500</v>
      </c>
    </row>
    <row r="140" spans="2:5" x14ac:dyDescent="0.25">
      <c r="B140" s="14" t="s">
        <v>11</v>
      </c>
      <c r="C140" s="14" t="s">
        <v>80</v>
      </c>
      <c r="D140" s="14" t="s">
        <v>73</v>
      </c>
      <c r="E140" s="62">
        <v>403</v>
      </c>
    </row>
    <row r="141" spans="2:5" x14ac:dyDescent="0.25">
      <c r="B141" s="14" t="s">
        <v>11</v>
      </c>
      <c r="C141" s="14" t="s">
        <v>80</v>
      </c>
      <c r="D141" s="14" t="s">
        <v>81</v>
      </c>
      <c r="E141" s="62">
        <v>503</v>
      </c>
    </row>
    <row r="142" spans="2:5" x14ac:dyDescent="0.25">
      <c r="B142" s="14" t="s">
        <v>11</v>
      </c>
      <c r="C142" s="14" t="s">
        <v>80</v>
      </c>
      <c r="D142" s="14" t="s">
        <v>82</v>
      </c>
      <c r="E142" s="62">
        <v>2000</v>
      </c>
    </row>
    <row r="143" spans="2:5" x14ac:dyDescent="0.25">
      <c r="B143" s="14" t="s">
        <v>11</v>
      </c>
      <c r="C143" s="14" t="s">
        <v>80</v>
      </c>
      <c r="D143" s="14" t="s">
        <v>73</v>
      </c>
      <c r="E143" s="62">
        <v>140</v>
      </c>
    </row>
    <row r="144" spans="2:5" x14ac:dyDescent="0.25">
      <c r="B144" s="14" t="s">
        <v>11</v>
      </c>
      <c r="C144" s="14" t="s">
        <v>80</v>
      </c>
      <c r="D144" s="14" t="s">
        <v>81</v>
      </c>
      <c r="E144" s="62">
        <v>502</v>
      </c>
    </row>
    <row r="145" spans="2:5" x14ac:dyDescent="0.25">
      <c r="B145" s="14" t="s">
        <v>11</v>
      </c>
      <c r="C145" s="14" t="s">
        <v>80</v>
      </c>
      <c r="D145" s="14" t="s">
        <v>82</v>
      </c>
      <c r="E145" s="62">
        <v>120</v>
      </c>
    </row>
    <row r="146" spans="2:5" x14ac:dyDescent="0.25">
      <c r="B146" s="14" t="s">
        <v>11</v>
      </c>
      <c r="C146" s="14" t="s">
        <v>80</v>
      </c>
      <c r="D146" s="14" t="s">
        <v>73</v>
      </c>
      <c r="E146" s="62">
        <v>50</v>
      </c>
    </row>
  </sheetData>
  <phoneticPr fontId="12" type="noConversion"/>
  <pageMargins left="0.7" right="0.7" top="0.75" bottom="0.75" header="0.3" footer="0.3"/>
  <pageSetup paperSize="9" orientation="portrait" r:id="rId2"/>
  <rowBreaks count="3" manualBreakCount="3">
    <brk id="47" max="16" man="1"/>
    <brk id="94" max="16" man="1"/>
    <brk id="141" max="16" man="1"/>
  </rowBreaks>
  <drawing r:id="rId3"/>
  <tableParts count="1">
    <tablePart r:id="rId4"/>
  </tableParts>
</worksheet>
</file>

<file path=xl/worksheets/sheet20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E55"/>
  <sheetViews>
    <sheetView showGridLines="0" zoomScaleNormal="100" workbookViewId="0"/>
  </sheetViews>
  <sheetFormatPr defaultColWidth="9.140625" defaultRowHeight="15" x14ac:dyDescent="0.25"/>
  <cols>
    <col min="1" max="1" width="9.140625" style="13"/>
    <col min="2" max="2" width="10.5703125" style="14" customWidth="1"/>
    <col min="3" max="3" width="11" style="14" customWidth="1"/>
    <col min="4" max="4" width="13.7109375" style="14" bestFit="1" customWidth="1"/>
    <col min="5" max="5" width="16.85546875" style="14" bestFit="1" customWidth="1"/>
    <col min="6" max="16384" width="9.140625" style="14"/>
  </cols>
  <sheetData>
    <row r="1" spans="1:5" x14ac:dyDescent="0.25">
      <c r="A1" s="15" t="s">
        <v>83</v>
      </c>
    </row>
    <row r="2" spans="1:5" x14ac:dyDescent="0.25">
      <c r="A2" s="15" t="s">
        <v>84</v>
      </c>
    </row>
    <row r="3" spans="1:5" x14ac:dyDescent="0.25">
      <c r="A3" s="15" t="s">
        <v>5</v>
      </c>
    </row>
    <row r="4" spans="1:5" x14ac:dyDescent="0.25">
      <c r="A4" s="15"/>
    </row>
    <row r="7" spans="1:5" x14ac:dyDescent="0.25">
      <c r="B7" s="14" t="s">
        <v>76</v>
      </c>
      <c r="C7" s="14" t="s">
        <v>85</v>
      </c>
      <c r="D7" s="14" t="s">
        <v>89</v>
      </c>
      <c r="E7" s="14" t="s">
        <v>104</v>
      </c>
    </row>
    <row r="8" spans="1:5" x14ac:dyDescent="0.25">
      <c r="B8" s="14" t="s">
        <v>77</v>
      </c>
      <c r="C8" s="14" t="s">
        <v>86</v>
      </c>
      <c r="D8" s="14" t="s">
        <v>90</v>
      </c>
      <c r="E8" s="63">
        <v>300</v>
      </c>
    </row>
    <row r="9" spans="1:5" x14ac:dyDescent="0.25">
      <c r="B9" s="14" t="s">
        <v>77</v>
      </c>
      <c r="C9" s="14" t="s">
        <v>87</v>
      </c>
      <c r="D9" s="14" t="s">
        <v>91</v>
      </c>
      <c r="E9" s="63">
        <v>200</v>
      </c>
    </row>
    <row r="10" spans="1:5" x14ac:dyDescent="0.25">
      <c r="B10" s="14" t="s">
        <v>77</v>
      </c>
      <c r="C10" s="14" t="s">
        <v>88</v>
      </c>
      <c r="D10" s="14" t="s">
        <v>92</v>
      </c>
      <c r="E10" s="63">
        <v>400</v>
      </c>
    </row>
    <row r="11" spans="1:5" x14ac:dyDescent="0.25">
      <c r="B11" s="14" t="s">
        <v>77</v>
      </c>
      <c r="C11" s="14" t="s">
        <v>86</v>
      </c>
      <c r="D11" s="14" t="s">
        <v>93</v>
      </c>
      <c r="E11" s="63">
        <v>300</v>
      </c>
    </row>
    <row r="12" spans="1:5" x14ac:dyDescent="0.25">
      <c r="B12" s="14" t="s">
        <v>77</v>
      </c>
      <c r="C12" s="14" t="s">
        <v>87</v>
      </c>
      <c r="D12" s="14" t="s">
        <v>90</v>
      </c>
      <c r="E12" s="63">
        <v>800</v>
      </c>
    </row>
    <row r="13" spans="1:5" x14ac:dyDescent="0.25">
      <c r="B13" s="14" t="s">
        <v>77</v>
      </c>
      <c r="C13" s="14" t="s">
        <v>88</v>
      </c>
      <c r="D13" s="14" t="s">
        <v>91</v>
      </c>
      <c r="E13" s="63">
        <v>400</v>
      </c>
    </row>
    <row r="14" spans="1:5" x14ac:dyDescent="0.25">
      <c r="B14" s="14" t="s">
        <v>77</v>
      </c>
      <c r="C14" s="14" t="s">
        <v>86</v>
      </c>
      <c r="D14" s="14" t="s">
        <v>92</v>
      </c>
      <c r="E14" s="63">
        <v>200</v>
      </c>
    </row>
    <row r="15" spans="1:5" x14ac:dyDescent="0.25">
      <c r="B15" s="14" t="s">
        <v>77</v>
      </c>
      <c r="C15" s="14" t="s">
        <v>87</v>
      </c>
      <c r="D15" s="14" t="s">
        <v>93</v>
      </c>
      <c r="E15" s="63">
        <v>300</v>
      </c>
    </row>
    <row r="16" spans="1:5" x14ac:dyDescent="0.25">
      <c r="B16" s="14" t="s">
        <v>77</v>
      </c>
      <c r="C16" s="14" t="s">
        <v>88</v>
      </c>
      <c r="D16" s="14" t="s">
        <v>90</v>
      </c>
      <c r="E16" s="63">
        <v>450</v>
      </c>
    </row>
    <row r="17" spans="2:5" x14ac:dyDescent="0.25">
      <c r="B17" s="14" t="s">
        <v>77</v>
      </c>
      <c r="C17" s="14" t="s">
        <v>86</v>
      </c>
      <c r="D17" s="14" t="s">
        <v>91</v>
      </c>
      <c r="E17" s="63">
        <v>230</v>
      </c>
    </row>
    <row r="18" spans="2:5" x14ac:dyDescent="0.25">
      <c r="B18" s="14" t="s">
        <v>77</v>
      </c>
      <c r="C18" s="14" t="s">
        <v>87</v>
      </c>
      <c r="D18" s="14" t="s">
        <v>92</v>
      </c>
      <c r="E18" s="63">
        <v>120</v>
      </c>
    </row>
    <row r="19" spans="2:5" x14ac:dyDescent="0.25">
      <c r="B19" s="14" t="s">
        <v>77</v>
      </c>
      <c r="C19" s="14" t="s">
        <v>88</v>
      </c>
      <c r="D19" s="14" t="s">
        <v>93</v>
      </c>
      <c r="E19" s="63">
        <v>400</v>
      </c>
    </row>
    <row r="20" spans="2:5" x14ac:dyDescent="0.25">
      <c r="B20" s="14" t="s">
        <v>78</v>
      </c>
      <c r="C20" s="14" t="s">
        <v>86</v>
      </c>
      <c r="D20" s="14" t="s">
        <v>94</v>
      </c>
      <c r="E20" s="63">
        <v>210</v>
      </c>
    </row>
    <row r="21" spans="2:5" x14ac:dyDescent="0.25">
      <c r="B21" s="14" t="s">
        <v>78</v>
      </c>
      <c r="C21" s="14" t="s">
        <v>87</v>
      </c>
      <c r="D21" s="14" t="s">
        <v>95</v>
      </c>
      <c r="E21" s="63">
        <v>300</v>
      </c>
    </row>
    <row r="22" spans="2:5" x14ac:dyDescent="0.25">
      <c r="B22" s="14" t="s">
        <v>78</v>
      </c>
      <c r="C22" s="14" t="s">
        <v>88</v>
      </c>
      <c r="D22" s="14" t="s">
        <v>96</v>
      </c>
      <c r="E22" s="63">
        <v>400</v>
      </c>
    </row>
    <row r="23" spans="2:5" x14ac:dyDescent="0.25">
      <c r="B23" s="14" t="s">
        <v>78</v>
      </c>
      <c r="C23" s="14" t="s">
        <v>86</v>
      </c>
      <c r="D23" s="14" t="s">
        <v>97</v>
      </c>
      <c r="E23" s="63">
        <v>230</v>
      </c>
    </row>
    <row r="24" spans="2:5" x14ac:dyDescent="0.25">
      <c r="B24" s="14" t="s">
        <v>78</v>
      </c>
      <c r="C24" s="14" t="s">
        <v>87</v>
      </c>
      <c r="D24" s="14" t="s">
        <v>94</v>
      </c>
      <c r="E24" s="63">
        <v>900</v>
      </c>
    </row>
    <row r="25" spans="2:5" x14ac:dyDescent="0.25">
      <c r="B25" s="14" t="s">
        <v>78</v>
      </c>
      <c r="C25" s="14" t="s">
        <v>88</v>
      </c>
      <c r="D25" s="14" t="s">
        <v>95</v>
      </c>
      <c r="E25" s="63">
        <v>300</v>
      </c>
    </row>
    <row r="26" spans="2:5" x14ac:dyDescent="0.25">
      <c r="B26" s="14" t="s">
        <v>78</v>
      </c>
      <c r="C26" s="14" t="s">
        <v>86</v>
      </c>
      <c r="D26" s="14" t="s">
        <v>96</v>
      </c>
      <c r="E26" s="63">
        <v>200</v>
      </c>
    </row>
    <row r="27" spans="2:5" x14ac:dyDescent="0.25">
      <c r="B27" s="14" t="s">
        <v>78</v>
      </c>
      <c r="C27" s="14" t="s">
        <v>87</v>
      </c>
      <c r="D27" s="14" t="s">
        <v>97</v>
      </c>
      <c r="E27" s="63">
        <v>1000</v>
      </c>
    </row>
    <row r="28" spans="2:5" x14ac:dyDescent="0.25">
      <c r="B28" s="14" t="s">
        <v>78</v>
      </c>
      <c r="C28" s="14" t="s">
        <v>88</v>
      </c>
      <c r="D28" s="14" t="s">
        <v>94</v>
      </c>
      <c r="E28" s="63">
        <v>220</v>
      </c>
    </row>
    <row r="29" spans="2:5" x14ac:dyDescent="0.25">
      <c r="B29" s="14" t="s">
        <v>78</v>
      </c>
      <c r="C29" s="14" t="s">
        <v>86</v>
      </c>
      <c r="D29" s="14" t="s">
        <v>95</v>
      </c>
      <c r="E29" s="63">
        <v>400</v>
      </c>
    </row>
    <row r="30" spans="2:5" x14ac:dyDescent="0.25">
      <c r="B30" s="14" t="s">
        <v>78</v>
      </c>
      <c r="C30" s="14" t="s">
        <v>87</v>
      </c>
      <c r="D30" s="14" t="s">
        <v>96</v>
      </c>
      <c r="E30" s="63">
        <v>200</v>
      </c>
    </row>
    <row r="31" spans="2:5" x14ac:dyDescent="0.25">
      <c r="B31" s="14" t="s">
        <v>78</v>
      </c>
      <c r="C31" s="14" t="s">
        <v>88</v>
      </c>
      <c r="D31" s="14" t="s">
        <v>97</v>
      </c>
      <c r="E31" s="63">
        <v>400</v>
      </c>
    </row>
    <row r="32" spans="2:5" x14ac:dyDescent="0.25">
      <c r="B32" s="14" t="s">
        <v>79</v>
      </c>
      <c r="C32" s="14" t="s">
        <v>86</v>
      </c>
      <c r="D32" s="14" t="s">
        <v>98</v>
      </c>
      <c r="E32" s="63">
        <v>100</v>
      </c>
    </row>
    <row r="33" spans="2:5" x14ac:dyDescent="0.25">
      <c r="B33" s="14" t="s">
        <v>79</v>
      </c>
      <c r="C33" s="14" t="s">
        <v>87</v>
      </c>
      <c r="D33" s="14" t="s">
        <v>99</v>
      </c>
      <c r="E33" s="63">
        <v>30</v>
      </c>
    </row>
    <row r="34" spans="2:5" x14ac:dyDescent="0.25">
      <c r="B34" s="14" t="s">
        <v>79</v>
      </c>
      <c r="C34" s="14" t="s">
        <v>88</v>
      </c>
      <c r="D34" s="14" t="s">
        <v>100</v>
      </c>
      <c r="E34" s="63">
        <v>123</v>
      </c>
    </row>
    <row r="35" spans="2:5" x14ac:dyDescent="0.25">
      <c r="B35" s="14" t="s">
        <v>79</v>
      </c>
      <c r="C35" s="14" t="s">
        <v>86</v>
      </c>
      <c r="D35" s="14" t="s">
        <v>101</v>
      </c>
      <c r="E35" s="63">
        <v>300</v>
      </c>
    </row>
    <row r="36" spans="2:5" x14ac:dyDescent="0.25">
      <c r="B36" s="14" t="s">
        <v>79</v>
      </c>
      <c r="C36" s="14" t="s">
        <v>87</v>
      </c>
      <c r="D36" s="14" t="s">
        <v>98</v>
      </c>
      <c r="E36" s="63">
        <v>350</v>
      </c>
    </row>
    <row r="37" spans="2:5" x14ac:dyDescent="0.25">
      <c r="B37" s="14" t="s">
        <v>79</v>
      </c>
      <c r="C37" s="14" t="s">
        <v>88</v>
      </c>
      <c r="D37" s="14" t="s">
        <v>99</v>
      </c>
      <c r="E37" s="63">
        <v>230</v>
      </c>
    </row>
    <row r="38" spans="2:5" x14ac:dyDescent="0.25">
      <c r="B38" s="14" t="s">
        <v>79</v>
      </c>
      <c r="C38" s="14" t="s">
        <v>86</v>
      </c>
      <c r="D38" s="14" t="s">
        <v>100</v>
      </c>
      <c r="E38" s="63">
        <v>120</v>
      </c>
    </row>
    <row r="39" spans="2:5" x14ac:dyDescent="0.25">
      <c r="B39" s="14" t="s">
        <v>79</v>
      </c>
      <c r="C39" s="14" t="s">
        <v>87</v>
      </c>
      <c r="D39" s="14" t="s">
        <v>101</v>
      </c>
      <c r="E39" s="63">
        <v>640</v>
      </c>
    </row>
    <row r="40" spans="2:5" x14ac:dyDescent="0.25">
      <c r="B40" s="14" t="s">
        <v>79</v>
      </c>
      <c r="C40" s="14" t="s">
        <v>88</v>
      </c>
      <c r="D40" s="14" t="s">
        <v>98</v>
      </c>
      <c r="E40" s="63">
        <v>530</v>
      </c>
    </row>
    <row r="41" spans="2:5" x14ac:dyDescent="0.25">
      <c r="B41" s="14" t="s">
        <v>79</v>
      </c>
      <c r="C41" s="14" t="s">
        <v>86</v>
      </c>
      <c r="D41" s="14" t="s">
        <v>99</v>
      </c>
      <c r="E41" s="63">
        <v>560</v>
      </c>
    </row>
    <row r="42" spans="2:5" x14ac:dyDescent="0.25">
      <c r="B42" s="14" t="s">
        <v>79</v>
      </c>
      <c r="C42" s="14" t="s">
        <v>87</v>
      </c>
      <c r="D42" s="14" t="s">
        <v>100</v>
      </c>
      <c r="E42" s="63">
        <v>240</v>
      </c>
    </row>
    <row r="43" spans="2:5" x14ac:dyDescent="0.25">
      <c r="B43" s="14" t="s">
        <v>79</v>
      </c>
      <c r="C43" s="14" t="s">
        <v>88</v>
      </c>
      <c r="D43" s="14" t="s">
        <v>101</v>
      </c>
      <c r="E43" s="63">
        <v>250</v>
      </c>
    </row>
    <row r="44" spans="2:5" x14ac:dyDescent="0.25">
      <c r="B44" s="14" t="s">
        <v>80</v>
      </c>
      <c r="C44" s="14" t="s">
        <v>86</v>
      </c>
      <c r="D44" s="14" t="s">
        <v>102</v>
      </c>
      <c r="E44" s="63">
        <v>62</v>
      </c>
    </row>
    <row r="45" spans="2:5" x14ac:dyDescent="0.25">
      <c r="B45" s="14" t="s">
        <v>80</v>
      </c>
      <c r="C45" s="14" t="s">
        <v>87</v>
      </c>
      <c r="D45" s="14" t="s">
        <v>103</v>
      </c>
      <c r="E45" s="63">
        <v>600</v>
      </c>
    </row>
    <row r="46" spans="2:5" x14ac:dyDescent="0.25">
      <c r="B46" s="14" t="s">
        <v>80</v>
      </c>
      <c r="C46" s="14" t="s">
        <v>88</v>
      </c>
      <c r="D46" s="14" t="s">
        <v>92</v>
      </c>
      <c r="E46" s="63">
        <v>340</v>
      </c>
    </row>
    <row r="47" spans="2:5" x14ac:dyDescent="0.25">
      <c r="B47" s="14" t="s">
        <v>80</v>
      </c>
      <c r="C47" s="14" t="s">
        <v>86</v>
      </c>
      <c r="D47" s="14" t="s">
        <v>90</v>
      </c>
      <c r="E47" s="63">
        <v>205</v>
      </c>
    </row>
    <row r="48" spans="2:5" x14ac:dyDescent="0.25">
      <c r="B48" s="14" t="s">
        <v>80</v>
      </c>
      <c r="C48" s="14" t="s">
        <v>87</v>
      </c>
      <c r="D48" s="14" t="s">
        <v>102</v>
      </c>
      <c r="E48" s="63">
        <v>500</v>
      </c>
    </row>
    <row r="49" spans="2:5" x14ac:dyDescent="0.25">
      <c r="B49" s="14" t="s">
        <v>80</v>
      </c>
      <c r="C49" s="14" t="s">
        <v>88</v>
      </c>
      <c r="D49" s="14" t="s">
        <v>103</v>
      </c>
      <c r="E49" s="63">
        <v>403</v>
      </c>
    </row>
    <row r="50" spans="2:5" x14ac:dyDescent="0.25">
      <c r="B50" s="14" t="s">
        <v>80</v>
      </c>
      <c r="C50" s="14" t="s">
        <v>86</v>
      </c>
      <c r="D50" s="14" t="s">
        <v>92</v>
      </c>
      <c r="E50" s="63">
        <v>503</v>
      </c>
    </row>
    <row r="51" spans="2:5" x14ac:dyDescent="0.25">
      <c r="B51" s="14" t="s">
        <v>80</v>
      </c>
      <c r="C51" s="14" t="s">
        <v>87</v>
      </c>
      <c r="D51" s="14" t="s">
        <v>90</v>
      </c>
      <c r="E51" s="63">
        <v>2000</v>
      </c>
    </row>
    <row r="52" spans="2:5" x14ac:dyDescent="0.25">
      <c r="B52" s="14" t="s">
        <v>80</v>
      </c>
      <c r="C52" s="14" t="s">
        <v>88</v>
      </c>
      <c r="D52" s="14" t="s">
        <v>102</v>
      </c>
      <c r="E52" s="63">
        <v>140</v>
      </c>
    </row>
    <row r="53" spans="2:5" x14ac:dyDescent="0.25">
      <c r="B53" s="14" t="s">
        <v>80</v>
      </c>
      <c r="C53" s="14" t="s">
        <v>86</v>
      </c>
      <c r="D53" s="14" t="s">
        <v>103</v>
      </c>
      <c r="E53" s="63">
        <v>502</v>
      </c>
    </row>
    <row r="54" spans="2:5" x14ac:dyDescent="0.25">
      <c r="B54" s="14" t="s">
        <v>80</v>
      </c>
      <c r="C54" s="14" t="s">
        <v>87</v>
      </c>
      <c r="D54" s="14" t="s">
        <v>92</v>
      </c>
      <c r="E54" s="63">
        <v>120</v>
      </c>
    </row>
    <row r="55" spans="2:5" x14ac:dyDescent="0.25">
      <c r="B55" s="14" t="s">
        <v>80</v>
      </c>
      <c r="C55" s="14" t="s">
        <v>88</v>
      </c>
      <c r="D55" s="14" t="s">
        <v>90</v>
      </c>
      <c r="E55" s="63">
        <v>50</v>
      </c>
    </row>
  </sheetData>
  <phoneticPr fontId="12" type="noConversion"/>
  <pageMargins left="0.7" right="0.7" top="0.75" bottom="0.75" header="0.3" footer="0.3"/>
  <pageSetup paperSize="9" scale="98" orientation="portrait" r:id="rId1"/>
  <rowBreaks count="1" manualBreakCount="1">
    <brk id="47" max="16383" man="1"/>
  </rowBreaks>
  <colBreaks count="1" manualBreakCount="1">
    <brk id="8" max="1048575" man="1"/>
  </colBreaks>
  <drawing r:id="rId2"/>
  <tableParts count="1">
    <tablePart r:id="rId3"/>
  </tableParts>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L77"/>
  <sheetViews>
    <sheetView showGridLines="0" zoomScaleNormal="100" workbookViewId="0"/>
  </sheetViews>
  <sheetFormatPr defaultColWidth="9.140625" defaultRowHeight="15" x14ac:dyDescent="0.25"/>
  <cols>
    <col min="1" max="1" width="9.140625" style="13"/>
    <col min="2" max="2" width="15.7109375" style="14" bestFit="1" customWidth="1"/>
    <col min="3" max="3" width="24.85546875" style="14" bestFit="1" customWidth="1"/>
    <col min="4" max="4" width="10.28515625" style="14" customWidth="1"/>
    <col min="5" max="5" width="8.28515625" style="14" customWidth="1"/>
    <col min="6" max="6" width="17.28515625" style="14" customWidth="1"/>
    <col min="7" max="7" width="6.28515625" style="14" customWidth="1"/>
    <col min="8" max="8" width="22.7109375" style="14" bestFit="1" customWidth="1"/>
    <col min="9" max="9" width="6.140625" style="14" bestFit="1" customWidth="1"/>
    <col min="10" max="10" width="5" style="14" customWidth="1"/>
    <col min="11" max="11" width="10.28515625" style="14" bestFit="1"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2" ht="15" customHeight="1" x14ac:dyDescent="0.25">
      <c r="A1" s="28" t="s">
        <v>105</v>
      </c>
      <c r="B1" s="29"/>
    </row>
    <row r="2" spans="1:12" ht="15" customHeight="1" x14ac:dyDescent="0.25">
      <c r="A2" s="13" t="s">
        <v>130</v>
      </c>
    </row>
    <row r="3" spans="1:12" ht="15" customHeight="1" x14ac:dyDescent="0.25">
      <c r="A3" s="13" t="s">
        <v>133</v>
      </c>
    </row>
    <row r="4" spans="1:12" ht="15" customHeight="1" x14ac:dyDescent="0.25">
      <c r="A4" s="13" t="s">
        <v>138</v>
      </c>
    </row>
    <row r="5" spans="1:12" ht="15" customHeight="1" x14ac:dyDescent="0.3">
      <c r="A5" s="15" t="s">
        <v>5</v>
      </c>
      <c r="K5" s="2"/>
      <c r="L5" s="2"/>
    </row>
    <row r="6" spans="1:12" ht="15" customHeight="1" x14ac:dyDescent="0.3">
      <c r="A6" s="15"/>
      <c r="K6" s="2"/>
      <c r="L6" s="2"/>
    </row>
    <row r="7" spans="1:12" ht="15" customHeight="1" x14ac:dyDescent="0.25">
      <c r="H7" s="14" t="s">
        <v>107</v>
      </c>
    </row>
    <row r="8" spans="1:12" ht="15" customHeight="1" x14ac:dyDescent="0.25">
      <c r="H8" s="27"/>
    </row>
    <row r="9" spans="1:12" ht="17.25" customHeight="1" x14ac:dyDescent="0.3">
      <c r="H9" s="2" t="str">
        <f>IF($H$8="Jiří","Máte pravdu!",IF($H$8="David","Zkuste to znovu...",IF($H$8="Jana","To není úplně správně...",IF($H$8=" "," "," "))))</f>
        <v xml:space="preserve"> </v>
      </c>
    </row>
    <row r="10" spans="1:12" ht="15" customHeight="1" x14ac:dyDescent="0.25"/>
    <row r="11" spans="1:12" ht="15" customHeight="1" x14ac:dyDescent="0.25"/>
    <row r="12" spans="1:12" ht="18.75" x14ac:dyDescent="0.3">
      <c r="B12" s="3" t="s">
        <v>140</v>
      </c>
      <c r="C12" t="s">
        <v>106</v>
      </c>
      <c r="D12"/>
      <c r="E12" s="19"/>
      <c r="F12" s="19"/>
      <c r="K12" s="2"/>
    </row>
    <row r="13" spans="1:12" ht="15" customHeight="1" x14ac:dyDescent="0.25">
      <c r="B13" s="4" t="s">
        <v>80</v>
      </c>
      <c r="C13" s="69">
        <v>5425</v>
      </c>
      <c r="D13"/>
      <c r="E13" s="19"/>
      <c r="F13" s="19"/>
    </row>
    <row r="14" spans="1:12" ht="15" customHeight="1" x14ac:dyDescent="0.25">
      <c r="B14" s="4" t="s">
        <v>78</v>
      </c>
      <c r="C14" s="69">
        <v>4760</v>
      </c>
      <c r="D14"/>
      <c r="E14" s="19"/>
      <c r="F14" s="19"/>
    </row>
    <row r="15" spans="1:12" ht="15" customHeight="1" x14ac:dyDescent="0.25">
      <c r="B15" s="4" t="s">
        <v>79</v>
      </c>
      <c r="C15" s="69">
        <v>3473</v>
      </c>
      <c r="D15"/>
      <c r="E15" s="19"/>
      <c r="F15" s="19"/>
    </row>
    <row r="16" spans="1:12" ht="15" customHeight="1" x14ac:dyDescent="0.25">
      <c r="B16" s="4" t="s">
        <v>77</v>
      </c>
      <c r="C16" s="69">
        <v>4100</v>
      </c>
      <c r="D16"/>
      <c r="E16" s="19"/>
      <c r="F16" s="19"/>
    </row>
    <row r="17" spans="2:6" ht="15" customHeight="1" x14ac:dyDescent="0.25">
      <c r="B17" s="4" t="s">
        <v>141</v>
      </c>
      <c r="C17" s="69">
        <v>17758</v>
      </c>
      <c r="D17"/>
      <c r="E17" s="19"/>
      <c r="F17" s="19"/>
    </row>
    <row r="18" spans="2:6" ht="15" customHeight="1" x14ac:dyDescent="0.25">
      <c r="B18"/>
      <c r="C18"/>
      <c r="D18"/>
      <c r="E18" s="19"/>
      <c r="F18" s="19"/>
    </row>
    <row r="19" spans="2:6" ht="15" customHeight="1" x14ac:dyDescent="0.25">
      <c r="B19"/>
      <c r="C19"/>
      <c r="D19"/>
    </row>
    <row r="20" spans="2:6" ht="15" customHeight="1" x14ac:dyDescent="0.25">
      <c r="B20"/>
      <c r="C20"/>
      <c r="D20"/>
    </row>
    <row r="21" spans="2:6" x14ac:dyDescent="0.25">
      <c r="B21"/>
      <c r="C21"/>
      <c r="D21"/>
    </row>
    <row r="22" spans="2:6" x14ac:dyDescent="0.25">
      <c r="B22"/>
      <c r="C22"/>
      <c r="D22"/>
    </row>
    <row r="23" spans="2:6" x14ac:dyDescent="0.25">
      <c r="B23"/>
      <c r="C23"/>
      <c r="D23"/>
    </row>
    <row r="24" spans="2:6" x14ac:dyDescent="0.25">
      <c r="B24"/>
      <c r="C24"/>
      <c r="D24"/>
    </row>
    <row r="25" spans="2:6" x14ac:dyDescent="0.25">
      <c r="B25"/>
      <c r="C25"/>
      <c r="D25"/>
    </row>
    <row r="26" spans="2:6" x14ac:dyDescent="0.25">
      <c r="B26"/>
      <c r="C26"/>
      <c r="D26"/>
    </row>
    <row r="27" spans="2:6" x14ac:dyDescent="0.25">
      <c r="B27"/>
      <c r="C27"/>
      <c r="D27"/>
    </row>
    <row r="28" spans="2:6" x14ac:dyDescent="0.25">
      <c r="B28"/>
      <c r="C28"/>
      <c r="D28"/>
    </row>
    <row r="29" spans="2:6" x14ac:dyDescent="0.25">
      <c r="B29"/>
      <c r="C29"/>
      <c r="D29"/>
    </row>
    <row r="30" spans="2:6" x14ac:dyDescent="0.25">
      <c r="B30" s="19"/>
      <c r="C30" s="19"/>
    </row>
    <row r="31" spans="2:6" x14ac:dyDescent="0.25">
      <c r="B31" s="19"/>
      <c r="C31" s="19"/>
    </row>
    <row r="32" spans="2:6" x14ac:dyDescent="0.25">
      <c r="B32" s="19"/>
      <c r="C32" s="19"/>
    </row>
    <row r="33" spans="2:3" x14ac:dyDescent="0.25">
      <c r="B33" s="19"/>
      <c r="C33" s="19"/>
    </row>
    <row r="34" spans="2:3" x14ac:dyDescent="0.25">
      <c r="B34" s="19"/>
      <c r="C34" s="19"/>
    </row>
    <row r="35" spans="2:3" x14ac:dyDescent="0.25">
      <c r="B35" s="19"/>
      <c r="C35" s="19"/>
    </row>
    <row r="36" spans="2:3" x14ac:dyDescent="0.25">
      <c r="B36" s="19"/>
      <c r="C36" s="19"/>
    </row>
    <row r="37" spans="2:3" x14ac:dyDescent="0.25">
      <c r="B37" s="19"/>
      <c r="C37" s="19"/>
    </row>
    <row r="38" spans="2:3" x14ac:dyDescent="0.25">
      <c r="B38" s="19"/>
      <c r="C38" s="19"/>
    </row>
    <row r="39" spans="2:3" x14ac:dyDescent="0.25">
      <c r="B39" s="19"/>
      <c r="C39" s="19"/>
    </row>
    <row r="40" spans="2:3" x14ac:dyDescent="0.25">
      <c r="B40" s="19"/>
      <c r="C40" s="19"/>
    </row>
    <row r="41" spans="2:3" x14ac:dyDescent="0.25">
      <c r="B41" s="19"/>
      <c r="C41" s="19"/>
    </row>
    <row r="42" spans="2:3" x14ac:dyDescent="0.25">
      <c r="B42" s="19"/>
      <c r="C42" s="19"/>
    </row>
    <row r="43" spans="2:3" x14ac:dyDescent="0.25">
      <c r="B43" s="19"/>
      <c r="C43" s="19"/>
    </row>
    <row r="44" spans="2:3" x14ac:dyDescent="0.25">
      <c r="B44" s="19"/>
      <c r="C44" s="19"/>
    </row>
    <row r="45" spans="2:3" x14ac:dyDescent="0.25">
      <c r="B45" s="19"/>
      <c r="C45" s="19"/>
    </row>
    <row r="46" spans="2:3" x14ac:dyDescent="0.25">
      <c r="B46" s="19"/>
      <c r="C46" s="19"/>
    </row>
    <row r="47" spans="2:3" x14ac:dyDescent="0.25">
      <c r="B47" s="19"/>
      <c r="C47" s="19"/>
    </row>
    <row r="48" spans="2:3" x14ac:dyDescent="0.25">
      <c r="B48" s="19"/>
      <c r="C48" s="19"/>
    </row>
    <row r="49" spans="2:3" x14ac:dyDescent="0.25">
      <c r="B49" s="19"/>
      <c r="C49" s="19"/>
    </row>
    <row r="50" spans="2:3" x14ac:dyDescent="0.25">
      <c r="B50" s="19"/>
      <c r="C50" s="19"/>
    </row>
    <row r="51" spans="2:3" x14ac:dyDescent="0.25">
      <c r="B51" s="19"/>
      <c r="C51" s="19"/>
    </row>
    <row r="52" spans="2:3" x14ac:dyDescent="0.25">
      <c r="B52" s="19"/>
      <c r="C52" s="19"/>
    </row>
    <row r="53" spans="2:3" x14ac:dyDescent="0.25">
      <c r="B53" s="19"/>
      <c r="C53" s="19"/>
    </row>
    <row r="54" spans="2:3" x14ac:dyDescent="0.25">
      <c r="B54" s="19"/>
      <c r="C54" s="19"/>
    </row>
    <row r="55" spans="2:3" x14ac:dyDescent="0.25">
      <c r="B55" s="19"/>
      <c r="C55" s="19"/>
    </row>
    <row r="56" spans="2:3" x14ac:dyDescent="0.25">
      <c r="B56" s="19"/>
      <c r="C56" s="19"/>
    </row>
    <row r="57" spans="2:3" x14ac:dyDescent="0.25">
      <c r="B57" s="19"/>
      <c r="C57" s="19"/>
    </row>
    <row r="58" spans="2:3" x14ac:dyDescent="0.25">
      <c r="B58" s="19"/>
      <c r="C58" s="19"/>
    </row>
    <row r="59" spans="2:3" x14ac:dyDescent="0.25">
      <c r="B59" s="19"/>
      <c r="C59" s="19"/>
    </row>
    <row r="60" spans="2:3" x14ac:dyDescent="0.25">
      <c r="B60" s="19"/>
      <c r="C60" s="19"/>
    </row>
    <row r="61" spans="2:3" x14ac:dyDescent="0.25">
      <c r="B61" s="19"/>
      <c r="C61" s="19"/>
    </row>
    <row r="62" spans="2:3" x14ac:dyDescent="0.25">
      <c r="B62" s="19"/>
      <c r="C62" s="19"/>
    </row>
    <row r="63" spans="2:3" x14ac:dyDescent="0.25">
      <c r="B63" s="19"/>
      <c r="C63" s="19"/>
    </row>
    <row r="64" spans="2:3" x14ac:dyDescent="0.25">
      <c r="B64" s="19"/>
      <c r="C64" s="19"/>
    </row>
    <row r="65" spans="2:3" x14ac:dyDescent="0.25">
      <c r="B65" s="19"/>
      <c r="C65" s="19"/>
    </row>
    <row r="66" spans="2:3" x14ac:dyDescent="0.25">
      <c r="B66" s="19"/>
      <c r="C66" s="19"/>
    </row>
    <row r="67" spans="2:3" x14ac:dyDescent="0.25">
      <c r="B67" s="19"/>
      <c r="C67" s="19"/>
    </row>
    <row r="68" spans="2:3" x14ac:dyDescent="0.25">
      <c r="B68" s="19"/>
      <c r="C68" s="19"/>
    </row>
    <row r="69" spans="2:3" x14ac:dyDescent="0.25">
      <c r="B69" s="19"/>
      <c r="C69" s="19"/>
    </row>
    <row r="70" spans="2:3" x14ac:dyDescent="0.25">
      <c r="B70" s="19"/>
      <c r="C70" s="19"/>
    </row>
    <row r="71" spans="2:3" x14ac:dyDescent="0.25">
      <c r="B71" s="19"/>
      <c r="C71" s="19"/>
    </row>
    <row r="72" spans="2:3" x14ac:dyDescent="0.25">
      <c r="B72" s="19"/>
      <c r="C72" s="19"/>
    </row>
    <row r="73" spans="2:3" x14ac:dyDescent="0.25">
      <c r="B73" s="19"/>
      <c r="C73" s="19"/>
    </row>
    <row r="74" spans="2:3" x14ac:dyDescent="0.25">
      <c r="B74" s="19"/>
      <c r="C74" s="19"/>
    </row>
    <row r="75" spans="2:3" x14ac:dyDescent="0.25">
      <c r="B75" s="19"/>
      <c r="C75" s="19"/>
    </row>
    <row r="76" spans="2:3" x14ac:dyDescent="0.25">
      <c r="B76" s="19"/>
      <c r="C76" s="19"/>
    </row>
    <row r="77" spans="2:3" x14ac:dyDescent="0.25">
      <c r="B77" s="19"/>
      <c r="C77" s="19"/>
    </row>
  </sheetData>
  <phoneticPr fontId="12" type="noConversion"/>
  <dataValidations count="1">
    <dataValidation type="list" allowBlank="1" showErrorMessage="1" promptTitle="Pick an item from the drop down." sqref="H8" xr:uid="{00000000-0002-0000-1400-000000000000}">
      <formula1>"David,Jiří,Jana"</formula1>
    </dataValidation>
  </dataValidations>
  <pageMargins left="0.7" right="0.7" top="0.75" bottom="0.75" header="0.3" footer="0.3"/>
  <pageSetup paperSize="9" scale="96" orientation="portrait" r:id="rId2"/>
  <colBreaks count="1" manualBreakCount="1">
    <brk id="6" max="1048575" man="1"/>
  </colBreaks>
  <drawing r:id="rId3"/>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K30"/>
  <sheetViews>
    <sheetView showGridLines="0" zoomScaleNormal="100" workbookViewId="0"/>
  </sheetViews>
  <sheetFormatPr defaultColWidth="9.140625" defaultRowHeight="15" x14ac:dyDescent="0.25"/>
  <cols>
    <col min="1" max="1" width="9.140625" style="13"/>
    <col min="2" max="2" width="24.85546875" style="14" bestFit="1" customWidth="1"/>
    <col min="3" max="3" width="16.5703125" style="14" bestFit="1" customWidth="1"/>
    <col min="4" max="4" width="7.5703125" style="14" bestFit="1" customWidth="1"/>
    <col min="5" max="5" width="6.140625" style="14" bestFit="1" customWidth="1"/>
    <col min="6" max="6" width="11.28515625" style="14" bestFit="1" customWidth="1"/>
    <col min="7" max="7" width="8.42578125" style="14" bestFit="1" customWidth="1"/>
    <col min="8" max="8" width="7.5703125" style="14" bestFit="1" customWidth="1"/>
    <col min="9" max="9" width="6.140625" style="14" bestFit="1" customWidth="1"/>
    <col min="10" max="10" width="11.42578125" style="14" bestFit="1" customWidth="1"/>
    <col min="11" max="11" width="10.28515625" style="14" bestFit="1"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1" ht="15" customHeight="1" x14ac:dyDescent="0.25">
      <c r="A1" s="28" t="s">
        <v>108</v>
      </c>
    </row>
    <row r="2" spans="1:11" ht="15" customHeight="1" x14ac:dyDescent="0.25">
      <c r="A2" s="13" t="s">
        <v>130</v>
      </c>
    </row>
    <row r="3" spans="1:11" ht="15" customHeight="1" x14ac:dyDescent="0.25">
      <c r="A3" s="13" t="s">
        <v>134</v>
      </c>
    </row>
    <row r="4" spans="1:11" ht="15" customHeight="1" x14ac:dyDescent="0.3">
      <c r="A4" s="15" t="s">
        <v>5</v>
      </c>
      <c r="J4" s="2"/>
    </row>
    <row r="5" spans="1:11" ht="15" customHeight="1" x14ac:dyDescent="0.3">
      <c r="A5" s="15"/>
      <c r="J5" s="2" t="str">
        <f>IF(AND(B$14="Jaro",$C$17=2400),"Výborně! Umístili jste druhé"," ")</f>
        <v xml:space="preserve"> </v>
      </c>
      <c r="K5" s="2"/>
    </row>
    <row r="6" spans="1:11" ht="15" customHeight="1" x14ac:dyDescent="0.3">
      <c r="J6" s="2" t="str">
        <f>IF(AND(B$14="Jaro",$C$17=2400),"řádkové pole. Teď se posuňte"," ")</f>
        <v xml:space="preserve"> </v>
      </c>
      <c r="K6" s="2"/>
    </row>
    <row r="7" spans="1:11" ht="15" customHeight="1" x14ac:dyDescent="0.3">
      <c r="J7" s="2" t="str">
        <f>IF(AND(B$14="Jaro",$C$17=2400),"dolů a klikněte na Další."," ")</f>
        <v xml:space="preserve"> </v>
      </c>
      <c r="K7" s="2"/>
    </row>
    <row r="8" spans="1:11" ht="15" customHeight="1" x14ac:dyDescent="0.25"/>
    <row r="9" spans="1:11" ht="15" customHeight="1" x14ac:dyDescent="0.25"/>
    <row r="10" spans="1:11" ht="15" customHeight="1" x14ac:dyDescent="0.25"/>
    <row r="11" spans="1:11" ht="15" customHeight="1" x14ac:dyDescent="0.25"/>
    <row r="12" spans="1:11" ht="15" customHeight="1" x14ac:dyDescent="0.25"/>
    <row r="13" spans="1:11" ht="15" customHeight="1" x14ac:dyDescent="0.25">
      <c r="B13" t="s">
        <v>106</v>
      </c>
      <c r="C13"/>
      <c r="D13"/>
    </row>
    <row r="14" spans="1:11" x14ac:dyDescent="0.25">
      <c r="B14" s="69">
        <v>17758</v>
      </c>
      <c r="C14"/>
      <c r="D14"/>
    </row>
    <row r="15" spans="1:11" x14ac:dyDescent="0.25">
      <c r="B15"/>
      <c r="C15"/>
      <c r="D15"/>
    </row>
    <row r="16" spans="1:11"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sheetData>
  <phoneticPr fontId="12" type="noConversion"/>
  <pageMargins left="0.7" right="0.7" top="0.75" bottom="0.75" header="0.3" footer="0.3"/>
  <pageSetup paperSize="9" orientation="portrait" r:id="rId2"/>
  <drawing r:id="rId3"/>
</worksheet>
</file>

<file path=xl/worksheets/sheet23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30"/>
  <sheetViews>
    <sheetView showGridLines="0" zoomScaleNormal="100" workbookViewId="0"/>
  </sheetViews>
  <sheetFormatPr defaultColWidth="9.140625" defaultRowHeight="15" x14ac:dyDescent="0.25"/>
  <cols>
    <col min="1" max="1" width="9.140625" style="13"/>
    <col min="2" max="2" width="24.85546875" style="14" bestFit="1" customWidth="1"/>
    <col min="3" max="3" width="16.5703125" style="14" bestFit="1" customWidth="1"/>
    <col min="4" max="4" width="6.5703125" style="14" bestFit="1" customWidth="1"/>
    <col min="5" max="5" width="8.42578125" style="14" bestFit="1" customWidth="1"/>
    <col min="6" max="6" width="7.28515625" style="14" bestFit="1" customWidth="1"/>
    <col min="7" max="7" width="11.28515625" style="14" bestFit="1" customWidth="1"/>
    <col min="8" max="8" width="7.5703125" style="14" bestFit="1" customWidth="1"/>
    <col min="9" max="9" width="6.140625" style="14" bestFit="1" customWidth="1"/>
    <col min="10" max="10" width="11.42578125" style="14" bestFit="1" customWidth="1"/>
    <col min="11" max="11" width="10.28515625" style="14" bestFit="1" customWidth="1"/>
    <col min="12" max="12" width="7.5703125" style="14" bestFit="1" customWidth="1"/>
    <col min="13" max="13" width="6.140625" style="14" bestFit="1" customWidth="1"/>
    <col min="14" max="14" width="13.42578125" style="14" bestFit="1"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16384" width="9.140625" style="14"/>
  </cols>
  <sheetData>
    <row r="1" spans="1:11" ht="15" customHeight="1" x14ac:dyDescent="0.25">
      <c r="A1" s="28" t="s">
        <v>109</v>
      </c>
    </row>
    <row r="2" spans="1:11" ht="15" customHeight="1" x14ac:dyDescent="0.25">
      <c r="A2" s="13" t="s">
        <v>130</v>
      </c>
    </row>
    <row r="3" spans="1:11" ht="15" customHeight="1" x14ac:dyDescent="0.25">
      <c r="A3" s="13" t="s">
        <v>110</v>
      </c>
    </row>
    <row r="4" spans="1:11" ht="15" customHeight="1" x14ac:dyDescent="0.3">
      <c r="A4" s="15" t="s">
        <v>5</v>
      </c>
      <c r="J4" s="2" t="str">
        <f>IF(AND($B$15="Banány",$G$28=702),"Výborně! Umístili jste řádkové"," ")</f>
        <v xml:space="preserve"> </v>
      </c>
    </row>
    <row r="5" spans="1:11" ht="15" customHeight="1" x14ac:dyDescent="0.3">
      <c r="A5" s="15"/>
      <c r="J5" s="2" t="str">
        <f>IF(AND($B$15="Banány",$G$28=702),"pole nalevo a sloupcové pole, "," ")</f>
        <v xml:space="preserve"> </v>
      </c>
      <c r="K5" s="2"/>
    </row>
    <row r="6" spans="1:11" ht="15" customHeight="1" x14ac:dyDescent="0.3">
      <c r="J6" s="2" t="str">
        <f>IF(AND($B$15="Banány",$G$28=702),"které přidalo čtyři nové"," ")</f>
        <v xml:space="preserve"> </v>
      </c>
      <c r="K6" s="2"/>
    </row>
    <row r="7" spans="1:11" ht="15" customHeight="1" x14ac:dyDescent="0.3">
      <c r="J7" s="2" t="str">
        <f>IF(AND($B$15="Banány",$G$28=702),"sloupce. Posuňte se dolů"," ")</f>
        <v xml:space="preserve"> </v>
      </c>
      <c r="K7" s="2"/>
    </row>
    <row r="8" spans="1:11" ht="15" customHeight="1" x14ac:dyDescent="0.3">
      <c r="J8" s="2" t="str">
        <f>IF(AND($B$15="Banány",$G$28=702),"a klikněte na Další..."," ")</f>
        <v xml:space="preserve"> </v>
      </c>
    </row>
    <row r="9" spans="1:11" ht="15" customHeight="1" x14ac:dyDescent="0.25"/>
    <row r="10" spans="1:11" ht="15" customHeight="1" x14ac:dyDescent="0.25"/>
    <row r="11" spans="1:11" ht="15" customHeight="1" x14ac:dyDescent="0.25"/>
    <row r="12" spans="1:11" ht="15" customHeight="1" x14ac:dyDescent="0.25"/>
    <row r="13" spans="1:11" ht="15" customHeight="1" x14ac:dyDescent="0.25">
      <c r="B13" t="s">
        <v>106</v>
      </c>
      <c r="C13"/>
      <c r="D13"/>
      <c r="E13"/>
      <c r="F13"/>
      <c r="G13"/>
    </row>
    <row r="14" spans="1:11" ht="15" customHeight="1" x14ac:dyDescent="0.25">
      <c r="B14" s="69">
        <v>17758</v>
      </c>
      <c r="C14"/>
      <c r="D14"/>
      <c r="E14"/>
      <c r="F14"/>
      <c r="G14"/>
    </row>
    <row r="15" spans="1:11" ht="15" customHeight="1" x14ac:dyDescent="0.25">
      <c r="B15"/>
      <c r="C15"/>
      <c r="D15"/>
      <c r="E15"/>
      <c r="F15"/>
      <c r="G15"/>
    </row>
    <row r="16" spans="1:11" ht="15" customHeight="1" x14ac:dyDescent="0.25">
      <c r="B16"/>
      <c r="C16"/>
      <c r="D16"/>
      <c r="E16"/>
      <c r="F16"/>
      <c r="G16"/>
    </row>
    <row r="17" spans="2:7" ht="15" customHeight="1" x14ac:dyDescent="0.25">
      <c r="B17"/>
      <c r="C17"/>
      <c r="D17"/>
      <c r="E17"/>
      <c r="F17"/>
      <c r="G17"/>
    </row>
    <row r="18" spans="2:7" ht="15" customHeight="1"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row>
  </sheetData>
  <phoneticPr fontId="12" type="noConversion"/>
  <pageMargins left="0.7" right="0.7" top="0.75" bottom="0.75" header="0.3" footer="0.3"/>
  <pageSetup paperSize="9" orientation="portrait" r:id="rId2"/>
  <drawing r:id="rId3"/>
</worksheet>
</file>

<file path=xl/worksheets/sheet2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S33"/>
  <sheetViews>
    <sheetView showGridLines="0" zoomScaleNormal="100" workbookViewId="0"/>
  </sheetViews>
  <sheetFormatPr defaultColWidth="9.140625" defaultRowHeight="15" x14ac:dyDescent="0.25"/>
  <cols>
    <col min="1" max="1" width="9.140625" style="13"/>
    <col min="2" max="2" width="24.85546875" style="14" bestFit="1" customWidth="1"/>
    <col min="3" max="3" width="17.5703125" style="14" bestFit="1" customWidth="1"/>
    <col min="4" max="6" width="10.7109375" style="14" customWidth="1"/>
    <col min="7" max="7" width="13.28515625" style="14" bestFit="1" customWidth="1"/>
    <col min="8" max="11" width="10.7109375" style="14" customWidth="1"/>
    <col min="12" max="12" width="13" style="14" customWidth="1"/>
    <col min="13" max="16" width="10.7109375" style="14" customWidth="1"/>
    <col min="17" max="17" width="12" style="14" bestFit="1" customWidth="1"/>
    <col min="18" max="18" width="14.42578125" style="14" bestFit="1" customWidth="1"/>
    <col min="19" max="19" width="10.140625" style="14" bestFit="1" customWidth="1"/>
    <col min="20" max="59" width="9.140625" style="14" customWidth="1"/>
    <col min="60" max="60" width="9.140625" style="14"/>
    <col min="61" max="66" width="9.140625" style="14" customWidth="1"/>
    <col min="67" max="16384" width="9.140625" style="14"/>
  </cols>
  <sheetData>
    <row r="1" spans="1:19" ht="15" customHeight="1" x14ac:dyDescent="0.25">
      <c r="A1" s="25" t="s">
        <v>108</v>
      </c>
    </row>
    <row r="2" spans="1:19" ht="15" customHeight="1" x14ac:dyDescent="0.25">
      <c r="A2" s="13" t="s">
        <v>130</v>
      </c>
    </row>
    <row r="3" spans="1:19" ht="15" customHeight="1" x14ac:dyDescent="0.25">
      <c r="A3" s="13" t="s">
        <v>135</v>
      </c>
    </row>
    <row r="4" spans="1:19" ht="15" customHeight="1" x14ac:dyDescent="0.25">
      <c r="A4" s="15" t="s">
        <v>5</v>
      </c>
    </row>
    <row r="5" spans="1:19" ht="15" customHeight="1" x14ac:dyDescent="0.3">
      <c r="A5" s="15"/>
      <c r="I5" s="2" t="str">
        <f>IF(AND($B$14="David",$C$14=5036),"Výborně! Teď se data"," ")</f>
        <v xml:space="preserve"> </v>
      </c>
    </row>
    <row r="6" spans="1:19" ht="15" customHeight="1" x14ac:dyDescent="0.3">
      <c r="I6" s="2" t="str">
        <f>IF(AND($B$14="David",$C$14=5036),"snadněji čtou. Posuňte se"," ")</f>
        <v xml:space="preserve"> </v>
      </c>
    </row>
    <row r="7" spans="1:19" ht="15" customHeight="1" x14ac:dyDescent="0.3">
      <c r="I7" s="2" t="str">
        <f>IF(AND($B$14="David",$C$14=5036),"dolů a klikněte na Další..."," ")</f>
        <v xml:space="preserve"> </v>
      </c>
    </row>
    <row r="8" spans="1:19" ht="15" customHeight="1" x14ac:dyDescent="0.25"/>
    <row r="9" spans="1:19" ht="15" customHeight="1" x14ac:dyDescent="0.25"/>
    <row r="10" spans="1:19" ht="15" customHeight="1" x14ac:dyDescent="0.25"/>
    <row r="11" spans="1:19" ht="15" customHeight="1" x14ac:dyDescent="0.25"/>
    <row r="12" spans="1:19" ht="15" customHeight="1" x14ac:dyDescent="0.25"/>
    <row r="13" spans="1:19" ht="15" customHeight="1" x14ac:dyDescent="0.25">
      <c r="B13"/>
      <c r="C13" s="3" t="s">
        <v>142</v>
      </c>
      <c r="D13"/>
      <c r="E13"/>
      <c r="F13"/>
      <c r="G13"/>
      <c r="H13"/>
      <c r="I13"/>
      <c r="J13"/>
      <c r="K13"/>
      <c r="L13"/>
      <c r="M13"/>
      <c r="N13"/>
      <c r="O13"/>
      <c r="P13"/>
      <c r="Q13"/>
      <c r="R13"/>
      <c r="S13"/>
    </row>
    <row r="14" spans="1:19" ht="15" customHeight="1" x14ac:dyDescent="0.25">
      <c r="B14"/>
      <c r="C14" t="s">
        <v>88</v>
      </c>
      <c r="D14"/>
      <c r="E14"/>
      <c r="F14"/>
      <c r="G14" t="s">
        <v>145</v>
      </c>
      <c r="H14" t="s">
        <v>87</v>
      </c>
      <c r="I14"/>
      <c r="J14"/>
      <c r="K14"/>
      <c r="L14" t="s">
        <v>146</v>
      </c>
      <c r="M14" t="s">
        <v>86</v>
      </c>
      <c r="N14"/>
      <c r="O14"/>
      <c r="P14"/>
      <c r="Q14" t="s">
        <v>147</v>
      </c>
      <c r="R14" t="s">
        <v>141</v>
      </c>
      <c r="S14"/>
    </row>
    <row r="15" spans="1:19" ht="15" customHeight="1" x14ac:dyDescent="0.25">
      <c r="B15"/>
      <c r="C15" t="s">
        <v>80</v>
      </c>
      <c r="D15" t="s">
        <v>78</v>
      </c>
      <c r="E15" t="s">
        <v>79</v>
      </c>
      <c r="F15" t="s">
        <v>77</v>
      </c>
      <c r="G15"/>
      <c r="H15" t="s">
        <v>80</v>
      </c>
      <c r="I15" t="s">
        <v>78</v>
      </c>
      <c r="J15" t="s">
        <v>79</v>
      </c>
      <c r="K15" t="s">
        <v>77</v>
      </c>
      <c r="L15"/>
      <c r="M15" t="s">
        <v>80</v>
      </c>
      <c r="N15" t="s">
        <v>78</v>
      </c>
      <c r="O15" t="s">
        <v>79</v>
      </c>
      <c r="P15" t="s">
        <v>77</v>
      </c>
      <c r="Q15"/>
      <c r="R15"/>
      <c r="S15"/>
    </row>
    <row r="16" spans="1:19" ht="15" customHeight="1" x14ac:dyDescent="0.25">
      <c r="B16" t="s">
        <v>106</v>
      </c>
      <c r="C16" s="69">
        <v>933</v>
      </c>
      <c r="D16" s="69">
        <v>1320</v>
      </c>
      <c r="E16" s="69">
        <v>1133</v>
      </c>
      <c r="F16" s="69">
        <v>1650</v>
      </c>
      <c r="G16" s="69">
        <v>5036</v>
      </c>
      <c r="H16" s="69">
        <v>3220</v>
      </c>
      <c r="I16" s="69">
        <v>2400</v>
      </c>
      <c r="J16" s="69">
        <v>1260</v>
      </c>
      <c r="K16" s="69">
        <v>1420</v>
      </c>
      <c r="L16" s="69">
        <v>8300</v>
      </c>
      <c r="M16" s="69">
        <v>1272</v>
      </c>
      <c r="N16" s="69">
        <v>1040</v>
      </c>
      <c r="O16" s="69">
        <v>1080</v>
      </c>
      <c r="P16" s="69">
        <v>1030</v>
      </c>
      <c r="Q16" s="69">
        <v>4422</v>
      </c>
      <c r="R16" s="69">
        <v>17758</v>
      </c>
      <c r="S16"/>
    </row>
    <row r="17" spans="2:7" ht="15" customHeight="1" x14ac:dyDescent="0.25">
      <c r="B17"/>
      <c r="C17"/>
      <c r="D17"/>
      <c r="E17"/>
      <c r="F17"/>
      <c r="G17" s="19"/>
    </row>
    <row r="18" spans="2:7" ht="15" customHeight="1" x14ac:dyDescent="0.25">
      <c r="B18"/>
      <c r="C18"/>
      <c r="D18"/>
      <c r="E18"/>
      <c r="F18"/>
      <c r="G18" s="19"/>
    </row>
    <row r="19" spans="2:7" ht="15" customHeight="1" x14ac:dyDescent="0.25">
      <c r="B19"/>
      <c r="C19"/>
      <c r="D19"/>
      <c r="E19"/>
      <c r="F19"/>
    </row>
    <row r="20" spans="2:7" ht="15" customHeight="1" x14ac:dyDescent="0.25">
      <c r="B20"/>
      <c r="C20"/>
      <c r="D20"/>
    </row>
    <row r="21" spans="2:7" ht="15" customHeight="1" x14ac:dyDescent="0.25">
      <c r="B21"/>
      <c r="C21"/>
      <c r="D21"/>
    </row>
    <row r="22" spans="2:7" ht="15" customHeight="1" x14ac:dyDescent="0.25">
      <c r="B22"/>
      <c r="C22"/>
      <c r="D22"/>
    </row>
    <row r="23" spans="2:7" ht="15" customHeight="1" x14ac:dyDescent="0.25">
      <c r="B23"/>
      <c r="C23"/>
      <c r="D23"/>
    </row>
    <row r="24" spans="2:7" ht="15" customHeight="1" x14ac:dyDescent="0.25">
      <c r="B24"/>
      <c r="C24"/>
      <c r="D24"/>
    </row>
    <row r="25" spans="2:7" ht="15" customHeight="1" x14ac:dyDescent="0.25">
      <c r="B25"/>
      <c r="C25"/>
      <c r="D25"/>
    </row>
    <row r="26" spans="2:7" ht="15" customHeight="1" x14ac:dyDescent="0.25">
      <c r="B26"/>
      <c r="C26"/>
      <c r="D26"/>
    </row>
    <row r="27" spans="2:7" ht="15" customHeight="1" x14ac:dyDescent="0.25">
      <c r="B27"/>
      <c r="C27"/>
      <c r="D27"/>
    </row>
    <row r="28" spans="2:7" ht="15" customHeight="1" x14ac:dyDescent="0.25">
      <c r="B28"/>
      <c r="C28"/>
      <c r="D28"/>
    </row>
    <row r="29" spans="2:7" ht="15" customHeight="1" x14ac:dyDescent="0.25">
      <c r="B29"/>
      <c r="C29"/>
      <c r="D29"/>
    </row>
    <row r="30" spans="2:7" ht="15" customHeight="1" x14ac:dyDescent="0.25">
      <c r="B30"/>
      <c r="C30"/>
      <c r="D30"/>
    </row>
    <row r="31" spans="2:7" ht="15" customHeight="1" x14ac:dyDescent="0.25"/>
    <row r="32" spans="2:7" ht="15" customHeight="1" x14ac:dyDescent="0.25"/>
    <row r="33" ht="15" customHeight="1" x14ac:dyDescent="0.25"/>
  </sheetData>
  <phoneticPr fontId="12" type="noConversion"/>
  <pageMargins left="0.7" right="0.7" top="0.75" bottom="0.75" header="0.3" footer="0.3"/>
  <pageSetup paperSize="9" orientation="portrait" r:id="rId2"/>
  <drawing r:id="rId3"/>
</worksheet>
</file>

<file path=xl/worksheets/sheet25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H92"/>
  <sheetViews>
    <sheetView showGridLines="0" zoomScaleNormal="100" workbookViewId="0"/>
  </sheetViews>
  <sheetFormatPr defaultColWidth="9.140625" defaultRowHeight="15" x14ac:dyDescent="0.25"/>
  <cols>
    <col min="1" max="1" width="9.140625" style="13"/>
    <col min="2" max="2" width="24.85546875" style="14" bestFit="1" customWidth="1"/>
    <col min="3" max="5" width="10.7109375" style="14" customWidth="1"/>
    <col min="6" max="6" width="16.42578125" style="14" customWidth="1"/>
    <col min="7" max="7" width="8.5703125" style="14" customWidth="1"/>
    <col min="8" max="8" width="26" style="14" customWidth="1"/>
    <col min="9" max="14" width="10.7109375" style="14" customWidth="1"/>
    <col min="15" max="15" width="9.140625" style="14" bestFit="1" customWidth="1"/>
    <col min="16" max="16" width="7.5703125" style="14" bestFit="1" customWidth="1"/>
    <col min="17" max="17" width="6.140625" style="14" bestFit="1" customWidth="1"/>
    <col min="18" max="18" width="12.140625" style="14" bestFit="1" customWidth="1"/>
    <col min="19" max="19" width="11.28515625" style="14" bestFit="1" customWidth="1"/>
    <col min="20" max="20" width="11.42578125" style="14" bestFit="1" customWidth="1"/>
    <col min="21" max="21" width="10.85546875" style="14" bestFit="1" customWidth="1"/>
    <col min="22" max="22" width="13.140625" style="14" bestFit="1" customWidth="1"/>
    <col min="23" max="23" width="7.5703125" style="14" bestFit="1" customWidth="1"/>
    <col min="24" max="24" width="6.140625" style="14" bestFit="1" customWidth="1"/>
    <col min="25" max="25" width="13.42578125" style="14" bestFit="1" customWidth="1"/>
    <col min="26" max="26" width="16.28515625" style="14" bestFit="1" customWidth="1"/>
    <col min="27" max="27" width="12.140625" style="14" bestFit="1" customWidth="1"/>
    <col min="28" max="28" width="7.5703125" style="14" bestFit="1" customWidth="1"/>
    <col min="29" max="29" width="6.140625" style="14" bestFit="1" customWidth="1"/>
    <col min="30" max="30" width="12.140625" style="14" bestFit="1" customWidth="1"/>
    <col min="31" max="31" width="15.28515625" style="14" bestFit="1" customWidth="1"/>
    <col min="32" max="32" width="10.28515625" style="14" bestFit="1" customWidth="1"/>
    <col min="33" max="33" width="7.5703125" style="14" bestFit="1" customWidth="1"/>
    <col min="34" max="34" width="6.140625" style="14" bestFit="1" customWidth="1"/>
    <col min="35" max="35" width="13.42578125" style="14" bestFit="1" customWidth="1"/>
    <col min="36" max="36" width="12.140625" style="14" bestFit="1" customWidth="1"/>
    <col min="37" max="37" width="9.42578125" style="14" bestFit="1" customWidth="1"/>
    <col min="38" max="38" width="7.5703125" style="14" bestFit="1" customWidth="1"/>
    <col min="39" max="39" width="6.140625" style="14" bestFit="1" customWidth="1"/>
    <col min="40" max="40" width="11.42578125" style="14" bestFit="1" customWidth="1"/>
    <col min="41" max="41" width="12.42578125" style="14" bestFit="1" customWidth="1"/>
    <col min="42" max="42" width="10.140625" style="14" bestFit="1" customWidth="1"/>
    <col min="43" max="43" width="7.5703125" style="14" bestFit="1" customWidth="1"/>
    <col min="44" max="44" width="6.140625" style="14" bestFit="1" customWidth="1"/>
    <col min="45" max="45" width="9" style="14" bestFit="1" customWidth="1"/>
    <col min="46" max="46" width="9.140625" style="14" bestFit="1" customWidth="1"/>
    <col min="47" max="47" width="7.5703125" style="14" bestFit="1" customWidth="1"/>
    <col min="48" max="48" width="6.140625" style="14" bestFit="1" customWidth="1"/>
    <col min="49" max="49" width="12.140625" style="14" bestFit="1" customWidth="1"/>
    <col min="50" max="50" width="13.28515625" style="14" bestFit="1" customWidth="1"/>
    <col min="51" max="51" width="10.7109375" style="14" bestFit="1" customWidth="1"/>
    <col min="52" max="52" width="7.5703125" style="14" bestFit="1" customWidth="1"/>
    <col min="53" max="53" width="6.140625" style="14" bestFit="1" customWidth="1"/>
    <col min="54" max="54" width="11.42578125" style="14" bestFit="1" customWidth="1"/>
    <col min="55" max="55" width="13.85546875" style="14" bestFit="1" customWidth="1"/>
    <col min="56" max="56" width="11.5703125" style="14" bestFit="1" customWidth="1"/>
    <col min="57" max="57" width="7.5703125" style="14" bestFit="1" customWidth="1"/>
    <col min="58" max="58" width="6.140625" style="14" bestFit="1" customWidth="1"/>
    <col min="59" max="59" width="13.42578125" style="14" bestFit="1" customWidth="1"/>
    <col min="60" max="60" width="14.7109375" style="14" bestFit="1" customWidth="1"/>
    <col min="61" max="61" width="10.7109375" style="14" bestFit="1" customWidth="1"/>
    <col min="62" max="62" width="7.5703125" style="14" bestFit="1" customWidth="1"/>
    <col min="63" max="63" width="6.140625" style="14" bestFit="1" customWidth="1"/>
    <col min="64" max="64" width="11.42578125" style="14" bestFit="1" customWidth="1"/>
    <col min="65" max="65" width="13.85546875" style="14" bestFit="1" customWidth="1"/>
    <col min="66" max="66" width="9.140625" style="14" bestFit="1" customWidth="1"/>
    <col min="67" max="67" width="7.5703125" style="14" bestFit="1" customWidth="1"/>
    <col min="68" max="68" width="6.140625" style="14" bestFit="1" customWidth="1"/>
    <col min="69" max="69" width="9" style="14" bestFit="1" customWidth="1"/>
    <col min="70" max="70" width="12.140625" style="14" bestFit="1" customWidth="1"/>
    <col min="71" max="71" width="14.140625" style="14" bestFit="1" customWidth="1"/>
    <col min="72" max="72" width="7.5703125" style="14" bestFit="1" customWidth="1"/>
    <col min="73" max="73" width="6.140625" style="14" bestFit="1" customWidth="1"/>
    <col min="74" max="74" width="13.42578125" style="14" bestFit="1" customWidth="1"/>
    <col min="75" max="75" width="17.42578125" style="14" bestFit="1" customWidth="1"/>
    <col min="76" max="76" width="10.140625" style="14" bestFit="1" customWidth="1"/>
    <col min="77" max="77" width="7.5703125" style="14" bestFit="1" customWidth="1"/>
    <col min="78" max="78" width="6.140625" style="14" bestFit="1" customWidth="1"/>
    <col min="79" max="79" width="9" style="14" bestFit="1" customWidth="1"/>
    <col min="80" max="80" width="13.28515625" style="14" bestFit="1" customWidth="1"/>
    <col min="81" max="81" width="11.28515625" style="14" bestFit="1" customWidth="1"/>
    <col min="82" max="16384" width="9.140625" style="14"/>
  </cols>
  <sheetData>
    <row r="1" spans="1:8" ht="15" customHeight="1" x14ac:dyDescent="0.25">
      <c r="A1" s="25" t="s">
        <v>109</v>
      </c>
    </row>
    <row r="2" spans="1:8" ht="15" customHeight="1" x14ac:dyDescent="0.25">
      <c r="A2" s="13" t="s">
        <v>130</v>
      </c>
    </row>
    <row r="3" spans="1:8" ht="15" customHeight="1" x14ac:dyDescent="0.25">
      <c r="A3" s="13" t="s">
        <v>111</v>
      </c>
    </row>
    <row r="4" spans="1:8" ht="15" customHeight="1" x14ac:dyDescent="0.25">
      <c r="A4" s="13" t="s">
        <v>139</v>
      </c>
    </row>
    <row r="5" spans="1:8" ht="15" customHeight="1" x14ac:dyDescent="0.25">
      <c r="A5" s="15" t="s">
        <v>5</v>
      </c>
    </row>
    <row r="6" spans="1:8" ht="15" customHeight="1" x14ac:dyDescent="0.25">
      <c r="A6" s="15"/>
    </row>
    <row r="7" spans="1:8" ht="15" customHeight="1" x14ac:dyDescent="0.3">
      <c r="B7" s="2"/>
      <c r="D7" s="2"/>
    </row>
    <row r="8" spans="1:8" ht="15" customHeight="1" x14ac:dyDescent="0.25">
      <c r="H8" s="26" t="s">
        <v>107</v>
      </c>
    </row>
    <row r="9" spans="1:8" ht="15" customHeight="1" x14ac:dyDescent="0.25">
      <c r="H9" s="27"/>
    </row>
    <row r="10" spans="1:8" ht="15" customHeight="1" x14ac:dyDescent="0.3">
      <c r="H10" s="2" t="str">
        <f>IF($H$9=400,"Máte pravdu!",IF($H$9=530,"Zkuste to znovu...",IF($H$9=123,"To není úplně správně..."," ")))</f>
        <v xml:space="preserve"> </v>
      </c>
    </row>
    <row r="11" spans="1:8" ht="15" customHeight="1" x14ac:dyDescent="0.25"/>
    <row r="12" spans="1:8" ht="15" customHeight="1" x14ac:dyDescent="0.25"/>
    <row r="13" spans="1:8" ht="15" customHeight="1" x14ac:dyDescent="0.25">
      <c r="B13" t="s">
        <v>106</v>
      </c>
      <c r="C13"/>
      <c r="D13"/>
      <c r="E13" s="19"/>
      <c r="F13" s="19"/>
    </row>
    <row r="14" spans="1:8" ht="15" customHeight="1" x14ac:dyDescent="0.25">
      <c r="B14" s="69">
        <v>17758</v>
      </c>
      <c r="C14"/>
      <c r="D14"/>
      <c r="E14" s="19"/>
      <c r="F14" s="19"/>
    </row>
    <row r="15" spans="1:8" ht="15" customHeight="1" x14ac:dyDescent="0.25">
      <c r="B15"/>
      <c r="C15"/>
      <c r="D15"/>
      <c r="E15" s="19"/>
      <c r="F15" s="19"/>
    </row>
    <row r="16" spans="1:8" ht="15" customHeight="1" x14ac:dyDescent="0.25">
      <c r="B16"/>
      <c r="C16"/>
      <c r="D16"/>
      <c r="E16" s="19"/>
      <c r="F16" s="19"/>
    </row>
    <row r="17" spans="2:6" ht="15" customHeight="1" x14ac:dyDescent="0.25">
      <c r="B17"/>
      <c r="C17"/>
      <c r="D17"/>
      <c r="E17" s="19"/>
      <c r="F17" s="19"/>
    </row>
    <row r="18" spans="2:6" ht="15" customHeight="1" x14ac:dyDescent="0.25">
      <c r="B18"/>
      <c r="C18"/>
      <c r="D18"/>
      <c r="E18" s="19"/>
      <c r="F18" s="19"/>
    </row>
    <row r="19" spans="2:6" ht="15" customHeight="1" x14ac:dyDescent="0.25">
      <c r="B19"/>
      <c r="C19"/>
      <c r="D19"/>
      <c r="E19" s="19"/>
      <c r="F19" s="19"/>
    </row>
    <row r="20" spans="2:6" ht="15" customHeight="1" x14ac:dyDescent="0.25">
      <c r="B20"/>
      <c r="C20"/>
      <c r="D20"/>
      <c r="E20" s="19"/>
      <c r="F20" s="19"/>
    </row>
    <row r="21" spans="2:6" ht="15" customHeight="1" x14ac:dyDescent="0.25">
      <c r="B21"/>
      <c r="C21"/>
      <c r="D21"/>
      <c r="E21" s="19"/>
      <c r="F21" s="19"/>
    </row>
    <row r="22" spans="2:6" ht="15" customHeight="1" x14ac:dyDescent="0.25">
      <c r="B22"/>
      <c r="C22"/>
      <c r="D22"/>
      <c r="E22" s="19"/>
      <c r="F22" s="19"/>
    </row>
    <row r="23" spans="2:6" ht="15" customHeight="1" x14ac:dyDescent="0.25">
      <c r="B23"/>
      <c r="C23"/>
      <c r="D23"/>
      <c r="E23" s="19"/>
      <c r="F23" s="19"/>
    </row>
    <row r="24" spans="2:6" ht="15" customHeight="1" x14ac:dyDescent="0.25">
      <c r="B24"/>
      <c r="C24"/>
      <c r="D24"/>
      <c r="E24" s="19"/>
      <c r="F24" s="19"/>
    </row>
    <row r="25" spans="2:6" ht="15" customHeight="1" x14ac:dyDescent="0.25">
      <c r="B25"/>
      <c r="C25"/>
      <c r="D25"/>
      <c r="E25" s="19"/>
      <c r="F25" s="19"/>
    </row>
    <row r="26" spans="2:6" ht="15" customHeight="1" x14ac:dyDescent="0.25">
      <c r="B26"/>
      <c r="C26"/>
      <c r="D26"/>
      <c r="E26" s="19"/>
      <c r="F26" s="19"/>
    </row>
    <row r="27" spans="2:6" ht="15" customHeight="1" x14ac:dyDescent="0.25">
      <c r="B27"/>
      <c r="C27"/>
      <c r="D27"/>
      <c r="E27" s="19"/>
      <c r="F27" s="19"/>
    </row>
    <row r="28" spans="2:6" ht="15" customHeight="1" x14ac:dyDescent="0.25">
      <c r="B28"/>
      <c r="C28"/>
      <c r="D28"/>
      <c r="E28" s="19"/>
      <c r="F28" s="19"/>
    </row>
    <row r="29" spans="2:6" ht="15" customHeight="1" x14ac:dyDescent="0.25">
      <c r="B29"/>
      <c r="C29"/>
      <c r="D29"/>
      <c r="E29" s="19"/>
      <c r="F29" s="19"/>
    </row>
    <row r="30" spans="2:6" ht="15" customHeight="1" x14ac:dyDescent="0.25">
      <c r="B30"/>
      <c r="C30"/>
      <c r="D30"/>
      <c r="E30" s="19"/>
      <c r="F30" s="19"/>
    </row>
    <row r="31" spans="2:6" ht="15" customHeight="1" x14ac:dyDescent="0.25">
      <c r="B31" s="19"/>
      <c r="C31" s="19"/>
      <c r="D31" s="19"/>
      <c r="E31" s="19"/>
      <c r="F31" s="19"/>
    </row>
    <row r="32" spans="2:6" ht="15" customHeight="1" x14ac:dyDescent="0.25">
      <c r="B32" s="19"/>
      <c r="C32" s="19"/>
      <c r="D32" s="19"/>
      <c r="E32" s="19"/>
      <c r="F32" s="19"/>
    </row>
    <row r="33" spans="2:6" ht="15" customHeight="1" x14ac:dyDescent="0.25">
      <c r="B33" s="19"/>
      <c r="C33" s="19"/>
      <c r="D33" s="19"/>
      <c r="E33" s="19"/>
      <c r="F33" s="19"/>
    </row>
    <row r="34" spans="2:6" ht="15" customHeight="1" x14ac:dyDescent="0.25">
      <c r="B34" s="19"/>
      <c r="C34" s="19"/>
      <c r="D34" s="19"/>
      <c r="E34" s="19"/>
      <c r="F34" s="19"/>
    </row>
    <row r="35" spans="2:6" ht="15" customHeight="1" x14ac:dyDescent="0.25">
      <c r="B35" s="19"/>
      <c r="C35" s="19"/>
      <c r="D35" s="19"/>
      <c r="E35" s="19"/>
      <c r="F35" s="19"/>
    </row>
    <row r="36" spans="2:6" ht="15" customHeight="1" x14ac:dyDescent="0.25">
      <c r="B36" s="19"/>
      <c r="C36" s="19"/>
    </row>
    <row r="37" spans="2:6" ht="15" customHeight="1" x14ac:dyDescent="0.25">
      <c r="B37" s="19"/>
      <c r="C37" s="19"/>
    </row>
    <row r="38" spans="2:6" ht="15" customHeight="1" x14ac:dyDescent="0.25">
      <c r="B38" s="19"/>
      <c r="C38" s="19"/>
    </row>
    <row r="39" spans="2:6" x14ac:dyDescent="0.25">
      <c r="B39" s="19"/>
      <c r="C39" s="19"/>
    </row>
    <row r="40" spans="2:6" x14ac:dyDescent="0.25">
      <c r="B40" s="19"/>
      <c r="C40" s="19"/>
    </row>
    <row r="41" spans="2:6" x14ac:dyDescent="0.25">
      <c r="B41" s="19"/>
      <c r="C41" s="19"/>
    </row>
    <row r="42" spans="2:6" x14ac:dyDescent="0.25">
      <c r="B42" s="19"/>
      <c r="C42" s="19"/>
    </row>
    <row r="43" spans="2:6" x14ac:dyDescent="0.25">
      <c r="B43" s="19"/>
      <c r="C43" s="19"/>
    </row>
    <row r="44" spans="2:6" x14ac:dyDescent="0.25">
      <c r="B44" s="19"/>
      <c r="C44" s="19"/>
    </row>
    <row r="45" spans="2:6" x14ac:dyDescent="0.25">
      <c r="B45" s="19"/>
      <c r="C45" s="19"/>
    </row>
    <row r="46" spans="2:6" x14ac:dyDescent="0.25">
      <c r="B46" s="19"/>
      <c r="C46" s="19"/>
    </row>
    <row r="47" spans="2:6" x14ac:dyDescent="0.25">
      <c r="B47" s="19"/>
      <c r="C47" s="19"/>
    </row>
    <row r="48" spans="2:6" x14ac:dyDescent="0.25">
      <c r="B48" s="19"/>
      <c r="C48" s="19"/>
    </row>
    <row r="49" spans="2:3" x14ac:dyDescent="0.25">
      <c r="B49" s="19"/>
      <c r="C49" s="19"/>
    </row>
    <row r="50" spans="2:3" x14ac:dyDescent="0.25">
      <c r="B50" s="19"/>
      <c r="C50" s="19"/>
    </row>
    <row r="51" spans="2:3" x14ac:dyDescent="0.25">
      <c r="B51" s="19"/>
      <c r="C51" s="19"/>
    </row>
    <row r="52" spans="2:3" x14ac:dyDescent="0.25">
      <c r="B52" s="19"/>
      <c r="C52" s="19"/>
    </row>
    <row r="53" spans="2:3" x14ac:dyDescent="0.25">
      <c r="B53" s="19"/>
      <c r="C53" s="19"/>
    </row>
    <row r="54" spans="2:3" x14ac:dyDescent="0.25">
      <c r="B54" s="19"/>
      <c r="C54" s="19"/>
    </row>
    <row r="55" spans="2:3" x14ac:dyDescent="0.25">
      <c r="B55" s="19"/>
      <c r="C55" s="19"/>
    </row>
    <row r="56" spans="2:3" x14ac:dyDescent="0.25">
      <c r="B56" s="19"/>
      <c r="C56" s="19"/>
    </row>
    <row r="57" spans="2:3" x14ac:dyDescent="0.25">
      <c r="B57" s="19"/>
      <c r="C57" s="19"/>
    </row>
    <row r="58" spans="2:3" x14ac:dyDescent="0.25">
      <c r="B58" s="19"/>
      <c r="C58" s="19"/>
    </row>
    <row r="59" spans="2:3" x14ac:dyDescent="0.25">
      <c r="B59" s="19"/>
      <c r="C59" s="19"/>
    </row>
    <row r="60" spans="2:3" x14ac:dyDescent="0.25">
      <c r="B60" s="19"/>
      <c r="C60" s="19"/>
    </row>
    <row r="61" spans="2:3" x14ac:dyDescent="0.25">
      <c r="B61" s="19"/>
      <c r="C61" s="19"/>
    </row>
    <row r="62" spans="2:3" x14ac:dyDescent="0.25">
      <c r="B62" s="19"/>
      <c r="C62" s="19"/>
    </row>
    <row r="63" spans="2:3" x14ac:dyDescent="0.25">
      <c r="B63" s="19"/>
      <c r="C63" s="19"/>
    </row>
    <row r="64" spans="2:3" x14ac:dyDescent="0.25">
      <c r="B64" s="19"/>
      <c r="C64" s="19"/>
    </row>
    <row r="65" spans="2:3" x14ac:dyDescent="0.25">
      <c r="B65" s="19"/>
      <c r="C65" s="19"/>
    </row>
    <row r="66" spans="2:3" x14ac:dyDescent="0.25">
      <c r="B66" s="19"/>
      <c r="C66" s="19"/>
    </row>
    <row r="67" spans="2:3" x14ac:dyDescent="0.25">
      <c r="B67" s="19"/>
      <c r="C67" s="19"/>
    </row>
    <row r="68" spans="2:3" x14ac:dyDescent="0.25">
      <c r="B68" s="19"/>
      <c r="C68" s="19"/>
    </row>
    <row r="69" spans="2:3" x14ac:dyDescent="0.25">
      <c r="B69" s="19"/>
      <c r="C69" s="19"/>
    </row>
    <row r="70" spans="2:3" x14ac:dyDescent="0.25">
      <c r="B70" s="19"/>
      <c r="C70" s="19"/>
    </row>
    <row r="71" spans="2:3" x14ac:dyDescent="0.25">
      <c r="B71" s="19"/>
      <c r="C71" s="19"/>
    </row>
    <row r="72" spans="2:3" x14ac:dyDescent="0.25">
      <c r="B72" s="19"/>
      <c r="C72" s="19"/>
    </row>
    <row r="73" spans="2:3" x14ac:dyDescent="0.25">
      <c r="B73" s="19"/>
      <c r="C73" s="19"/>
    </row>
    <row r="74" spans="2:3" x14ac:dyDescent="0.25">
      <c r="B74" s="19"/>
      <c r="C74" s="19"/>
    </row>
    <row r="75" spans="2:3" x14ac:dyDescent="0.25">
      <c r="B75" s="19"/>
      <c r="C75" s="19"/>
    </row>
    <row r="76" spans="2:3" x14ac:dyDescent="0.25">
      <c r="B76" s="19"/>
      <c r="C76" s="19"/>
    </row>
    <row r="77" spans="2:3" x14ac:dyDescent="0.25">
      <c r="B77" s="19"/>
      <c r="C77" s="19"/>
    </row>
    <row r="78" spans="2:3" x14ac:dyDescent="0.25">
      <c r="B78" s="19"/>
      <c r="C78" s="19"/>
    </row>
    <row r="79" spans="2:3" x14ac:dyDescent="0.25">
      <c r="B79" s="19"/>
      <c r="C79" s="19"/>
    </row>
    <row r="80" spans="2:3" x14ac:dyDescent="0.25">
      <c r="B80" s="19"/>
      <c r="C80" s="19"/>
    </row>
    <row r="81" spans="2:3" x14ac:dyDescent="0.25">
      <c r="B81" s="19"/>
      <c r="C81" s="19"/>
    </row>
    <row r="82" spans="2:3" x14ac:dyDescent="0.25">
      <c r="B82" s="19"/>
      <c r="C82" s="19"/>
    </row>
    <row r="83" spans="2:3" x14ac:dyDescent="0.25">
      <c r="B83" s="19"/>
      <c r="C83" s="19"/>
    </row>
    <row r="84" spans="2:3" x14ac:dyDescent="0.25">
      <c r="B84" s="19"/>
      <c r="C84" s="19"/>
    </row>
    <row r="85" spans="2:3" x14ac:dyDescent="0.25">
      <c r="B85" s="19"/>
      <c r="C85" s="19"/>
    </row>
    <row r="86" spans="2:3" x14ac:dyDescent="0.25">
      <c r="B86" s="19"/>
      <c r="C86" s="19"/>
    </row>
    <row r="87" spans="2:3" x14ac:dyDescent="0.25">
      <c r="B87" s="19"/>
      <c r="C87" s="19"/>
    </row>
    <row r="88" spans="2:3" x14ac:dyDescent="0.25">
      <c r="B88" s="19"/>
      <c r="C88" s="19"/>
    </row>
    <row r="89" spans="2:3" x14ac:dyDescent="0.25">
      <c r="B89" s="19"/>
      <c r="C89" s="19"/>
    </row>
    <row r="90" spans="2:3" x14ac:dyDescent="0.25">
      <c r="B90" s="19"/>
      <c r="C90" s="19"/>
    </row>
    <row r="91" spans="2:3" x14ac:dyDescent="0.25">
      <c r="B91" s="19"/>
      <c r="C91" s="19"/>
    </row>
    <row r="92" spans="2:3" x14ac:dyDescent="0.25">
      <c r="B92" s="19"/>
      <c r="C92" s="19"/>
    </row>
  </sheetData>
  <phoneticPr fontId="12" type="noConversion"/>
  <dataValidations count="1">
    <dataValidation type="list" allowBlank="1" showInputMessage="1" showErrorMessage="1" sqref="H9" xr:uid="{00000000-0002-0000-1800-000000000000}">
      <formula1>"530,123,400"</formula1>
    </dataValidation>
  </dataValidation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7"/>
  <sheetViews>
    <sheetView showGridLines="0" zoomScaleNormal="100" workbookViewId="0"/>
  </sheetViews>
  <sheetFormatPr defaultColWidth="9.140625" defaultRowHeight="15" x14ac:dyDescent="0.25"/>
  <cols>
    <col min="1" max="1" width="9.140625" style="13" customWidth="1"/>
    <col min="2" max="2" width="11" style="14" bestFit="1" customWidth="1"/>
    <col min="3" max="3" width="9.140625" style="14"/>
    <col min="4" max="4" width="10.42578125" style="14" bestFit="1" customWidth="1"/>
    <col min="5" max="6" width="9.140625" style="14"/>
    <col min="7" max="7" width="10.7109375" style="14" bestFit="1" customWidth="1"/>
    <col min="8" max="8" width="14.42578125" style="14" bestFit="1" customWidth="1"/>
    <col min="9" max="9" width="14.5703125" style="14" bestFit="1" customWidth="1"/>
    <col min="10" max="10" width="8.85546875" style="14" customWidth="1"/>
    <col min="11" max="16384" width="9.140625" style="14"/>
  </cols>
  <sheetData>
    <row r="1" spans="1:19" x14ac:dyDescent="0.25">
      <c r="A1" s="13" t="s">
        <v>4</v>
      </c>
    </row>
    <row r="2" spans="1:19" x14ac:dyDescent="0.25">
      <c r="A2" s="15" t="s">
        <v>120</v>
      </c>
    </row>
    <row r="3" spans="1:19" x14ac:dyDescent="0.25">
      <c r="A3" s="15" t="s">
        <v>5</v>
      </c>
    </row>
    <row r="4" spans="1:19" x14ac:dyDescent="0.25">
      <c r="A4" s="48"/>
    </row>
    <row r="8" spans="1:19" x14ac:dyDescent="0.25">
      <c r="B8" s="16" t="s">
        <v>8</v>
      </c>
      <c r="C8" s="16" t="s">
        <v>9</v>
      </c>
      <c r="D8" s="16" t="s">
        <v>13</v>
      </c>
      <c r="E8" s="16" t="s">
        <v>19</v>
      </c>
    </row>
    <row r="9" spans="1:19" x14ac:dyDescent="0.25">
      <c r="A9" s="13" t="s">
        <v>6</v>
      </c>
      <c r="B9" s="55">
        <v>42736</v>
      </c>
      <c r="C9" s="17" t="s">
        <v>10</v>
      </c>
      <c r="D9" s="17" t="s">
        <v>14</v>
      </c>
      <c r="E9" s="18">
        <v>95</v>
      </c>
    </row>
    <row r="10" spans="1:19" x14ac:dyDescent="0.25">
      <c r="A10" s="13" t="s">
        <v>7</v>
      </c>
      <c r="B10" s="55">
        <v>42750</v>
      </c>
      <c r="C10" s="17" t="s">
        <v>11</v>
      </c>
      <c r="D10" s="17" t="s">
        <v>15</v>
      </c>
      <c r="E10" s="18">
        <v>325</v>
      </c>
      <c r="H10" s="70" t="s">
        <v>9</v>
      </c>
      <c r="I10" s="71" t="s">
        <v>21</v>
      </c>
      <c r="J10"/>
    </row>
    <row r="11" spans="1:19" x14ac:dyDescent="0.25">
      <c r="B11" s="55">
        <v>42752</v>
      </c>
      <c r="C11" s="17" t="s">
        <v>11</v>
      </c>
      <c r="D11" s="17" t="s">
        <v>16</v>
      </c>
      <c r="E11" s="18">
        <v>250</v>
      </c>
      <c r="H11" s="71" t="s">
        <v>12</v>
      </c>
      <c r="I11" s="73">
        <v>270</v>
      </c>
      <c r="J11"/>
      <c r="P11" s="19"/>
      <c r="Q11" s="19"/>
      <c r="R11" s="19"/>
      <c r="S11" s="19"/>
    </row>
    <row r="12" spans="1:19" x14ac:dyDescent="0.25">
      <c r="B12" s="55">
        <v>42756</v>
      </c>
      <c r="C12" s="17" t="s">
        <v>10</v>
      </c>
      <c r="D12" s="17" t="s">
        <v>15</v>
      </c>
      <c r="E12" s="18">
        <v>125</v>
      </c>
      <c r="H12" s="71" t="s">
        <v>11</v>
      </c>
      <c r="I12" s="73">
        <v>810</v>
      </c>
      <c r="J12"/>
      <c r="P12" s="19"/>
      <c r="Q12" s="19"/>
      <c r="R12" s="19"/>
      <c r="S12" s="19"/>
    </row>
    <row r="13" spans="1:19" x14ac:dyDescent="0.25">
      <c r="B13" s="55">
        <v>42768</v>
      </c>
      <c r="C13" s="17" t="s">
        <v>11</v>
      </c>
      <c r="D13" s="17" t="s">
        <v>15</v>
      </c>
      <c r="E13" s="18">
        <v>235</v>
      </c>
      <c r="H13" s="71" t="s">
        <v>10</v>
      </c>
      <c r="I13" s="73">
        <v>220</v>
      </c>
      <c r="J13"/>
      <c r="P13" s="19"/>
      <c r="Q13" s="19"/>
      <c r="R13" s="19"/>
      <c r="S13" s="19"/>
    </row>
    <row r="14" spans="1:19" x14ac:dyDescent="0.25">
      <c r="B14" s="55">
        <v>42786</v>
      </c>
      <c r="C14" s="17" t="s">
        <v>12</v>
      </c>
      <c r="D14" s="17" t="s">
        <v>17</v>
      </c>
      <c r="E14" s="18">
        <v>20</v>
      </c>
      <c r="H14" s="71" t="s">
        <v>141</v>
      </c>
      <c r="I14" s="73">
        <v>1300</v>
      </c>
      <c r="J14"/>
      <c r="P14" s="19"/>
      <c r="Q14" s="19"/>
      <c r="R14" s="19"/>
      <c r="S14" s="19"/>
    </row>
    <row r="15" spans="1:19" x14ac:dyDescent="0.25">
      <c r="B15" s="55">
        <v>42791</v>
      </c>
      <c r="C15" s="17" t="s">
        <v>12</v>
      </c>
      <c r="D15" s="17" t="s">
        <v>16</v>
      </c>
      <c r="E15" s="18">
        <v>125</v>
      </c>
      <c r="H15"/>
      <c r="I15"/>
      <c r="J15"/>
      <c r="P15" s="19"/>
      <c r="Q15" s="19"/>
      <c r="R15" s="19"/>
      <c r="S15" s="19"/>
    </row>
    <row r="16" spans="1:19" x14ac:dyDescent="0.25">
      <c r="B16" s="55">
        <v>42791</v>
      </c>
      <c r="C16" s="20" t="s">
        <v>12</v>
      </c>
      <c r="D16" s="20" t="s">
        <v>18</v>
      </c>
      <c r="E16" s="18">
        <v>125</v>
      </c>
      <c r="H16"/>
      <c r="I16"/>
      <c r="J16"/>
      <c r="P16" s="19"/>
      <c r="Q16" s="19"/>
      <c r="R16" s="19"/>
      <c r="S16" s="19"/>
    </row>
    <row r="17" spans="8:19" x14ac:dyDescent="0.25">
      <c r="H17"/>
      <c r="I17"/>
      <c r="J17"/>
      <c r="P17" s="19"/>
      <c r="Q17" s="19"/>
      <c r="R17" s="19"/>
      <c r="S17" s="19"/>
    </row>
    <row r="18" spans="8:19" x14ac:dyDescent="0.25">
      <c r="H18"/>
      <c r="I18"/>
      <c r="J18"/>
      <c r="P18" s="19"/>
      <c r="Q18" s="19"/>
      <c r="R18" s="19"/>
      <c r="S18" s="19"/>
    </row>
    <row r="19" spans="8:19" x14ac:dyDescent="0.25">
      <c r="H19"/>
      <c r="I19"/>
      <c r="J19"/>
      <c r="P19" s="19"/>
      <c r="Q19" s="19"/>
      <c r="R19" s="19"/>
      <c r="S19" s="19"/>
    </row>
    <row r="20" spans="8:19" x14ac:dyDescent="0.25">
      <c r="H20"/>
      <c r="I20"/>
      <c r="J20"/>
    </row>
    <row r="21" spans="8:19" x14ac:dyDescent="0.25">
      <c r="H21"/>
      <c r="I21"/>
      <c r="J21"/>
    </row>
    <row r="22" spans="8:19" x14ac:dyDescent="0.25">
      <c r="H22"/>
      <c r="I22"/>
      <c r="J22"/>
    </row>
    <row r="23" spans="8:19" x14ac:dyDescent="0.25">
      <c r="H23"/>
      <c r="I23"/>
      <c r="J23"/>
    </row>
    <row r="24" spans="8:19" x14ac:dyDescent="0.25">
      <c r="H24"/>
      <c r="I24"/>
      <c r="J24"/>
    </row>
    <row r="25" spans="8:19" x14ac:dyDescent="0.25">
      <c r="H25"/>
      <c r="I25"/>
      <c r="J25"/>
    </row>
    <row r="26" spans="8:19" x14ac:dyDescent="0.25">
      <c r="H26"/>
      <c r="I26"/>
      <c r="J26"/>
    </row>
    <row r="27" spans="8:19" x14ac:dyDescent="0.25">
      <c r="H27"/>
      <c r="I27"/>
      <c r="J27"/>
    </row>
  </sheetData>
  <phoneticPr fontId="12" type="noConversion"/>
  <pageMargins left="0.7" right="0.7" top="0.75" bottom="0.75" header="0.3" footer="0.3"/>
  <pageSetup paperSize="9" orientation="portrait" r:id="rId2"/>
  <drawing r:id="rId3"/>
  <tableParts count="1">
    <tablePart r:id="rId4"/>
  </tableParts>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_LearnMore">
    <tabColor theme="9"/>
    <pageSetUpPr fitToPage="1"/>
  </sheetPr>
  <dimension ref="A1:B12"/>
  <sheetViews>
    <sheetView showGridLines="0" showRowColHeaders="0" zoomScaleNormal="100" workbookViewId="0"/>
  </sheetViews>
  <sheetFormatPr defaultColWidth="8.85546875" defaultRowHeight="14.65" customHeight="1" x14ac:dyDescent="0.25"/>
  <cols>
    <col min="1" max="1" width="8.85546875" style="64"/>
    <col min="2" max="2" width="95.140625" style="21" customWidth="1"/>
    <col min="3" max="16384" width="8.85546875" style="21"/>
  </cols>
  <sheetData>
    <row r="1" spans="1:2" ht="14.65" customHeight="1" x14ac:dyDescent="0.25">
      <c r="A1" s="64" t="s">
        <v>112</v>
      </c>
    </row>
    <row r="2" spans="1:2" s="22" customFormat="1" ht="14.65" customHeight="1" x14ac:dyDescent="0.25">
      <c r="A2" s="64" t="s">
        <v>113</v>
      </c>
      <c r="B2" s="21"/>
    </row>
    <row r="3" spans="1:2" s="22" customFormat="1" ht="14.65" customHeight="1" x14ac:dyDescent="0.25">
      <c r="A3" s="65" t="s">
        <v>114</v>
      </c>
      <c r="B3" s="21"/>
    </row>
    <row r="4" spans="1:2" s="23" customFormat="1" ht="14.65" customHeight="1" x14ac:dyDescent="0.5">
      <c r="A4" s="65" t="s">
        <v>115</v>
      </c>
      <c r="B4" s="21"/>
    </row>
    <row r="5" spans="1:2" s="24" customFormat="1" ht="14.65" customHeight="1" x14ac:dyDescent="0.25">
      <c r="A5" s="65" t="s">
        <v>116</v>
      </c>
      <c r="B5" s="21"/>
    </row>
    <row r="7" spans="1:2" ht="14.65" customHeight="1" x14ac:dyDescent="0.25">
      <c r="A7" s="64" t="s">
        <v>117</v>
      </c>
    </row>
    <row r="12" spans="1:2" ht="14.65" customHeight="1" x14ac:dyDescent="0.25">
      <c r="B12" s="14"/>
    </row>
  </sheetData>
  <phoneticPr fontId="12" type="noConversion"/>
  <hyperlinks>
    <hyperlink ref="A3" r:id="rId1" display="https://go.microsoft.com/fwlink/?linkid=874825" xr:uid="{00000000-0004-0000-1900-000000000000}"/>
    <hyperlink ref="A4" r:id="rId2" display="https://go.microsoft.com/fwlink/?linkid=874826" xr:uid="{00000000-0004-0000-1900-000001000000}"/>
    <hyperlink ref="A5" r:id="rId3" display="https://go.microsoft.com/fwlink/?linkid=874828" xr:uid="{00000000-0004-0000-1900-000003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dimension ref="A1:M108"/>
  <sheetViews>
    <sheetView showGridLines="0" zoomScaleNormal="100" workbookViewId="0"/>
  </sheetViews>
  <sheetFormatPr defaultColWidth="9.140625" defaultRowHeight="15" x14ac:dyDescent="0.25"/>
  <cols>
    <col min="1" max="1" width="9.140625" style="13"/>
    <col min="2" max="2" width="11" style="14" bestFit="1" customWidth="1"/>
    <col min="3" max="4" width="10.42578125" style="14" bestFit="1" customWidth="1"/>
    <col min="5" max="5" width="11" style="14" customWidth="1"/>
    <col min="6" max="6" width="14.42578125" style="14" bestFit="1" customWidth="1"/>
    <col min="7" max="7" width="14.5703125" style="14" bestFit="1" customWidth="1"/>
    <col min="8" max="8" width="14.85546875" style="14" bestFit="1" customWidth="1"/>
    <col min="9" max="9" width="14.42578125" style="14" bestFit="1" customWidth="1"/>
    <col min="10" max="10" width="8.85546875" style="14" customWidth="1"/>
    <col min="11" max="16384" width="9.140625" style="14"/>
  </cols>
  <sheetData>
    <row r="1" spans="1:13" x14ac:dyDescent="0.25">
      <c r="A1" s="13" t="s">
        <v>22</v>
      </c>
    </row>
    <row r="2" spans="1:13" x14ac:dyDescent="0.25">
      <c r="A2" s="13" t="s">
        <v>23</v>
      </c>
    </row>
    <row r="3" spans="1:13" x14ac:dyDescent="0.25">
      <c r="A3" s="13" t="s">
        <v>119</v>
      </c>
    </row>
    <row r="4" spans="1:13" x14ac:dyDescent="0.25">
      <c r="A4" s="15" t="s">
        <v>5</v>
      </c>
    </row>
    <row r="5" spans="1:13" ht="14.25" customHeight="1" x14ac:dyDescent="0.25">
      <c r="A5" s="11"/>
    </row>
    <row r="6" spans="1:13" ht="14.25" customHeight="1" x14ac:dyDescent="0.25"/>
    <row r="9" spans="1:13" x14ac:dyDescent="0.25">
      <c r="L9" s="19"/>
      <c r="M9" s="40"/>
    </row>
    <row r="10" spans="1:13" x14ac:dyDescent="0.25">
      <c r="K10" s="40"/>
    </row>
    <row r="11" spans="1:13" x14ac:dyDescent="0.25">
      <c r="F11" s="3" t="s">
        <v>9</v>
      </c>
      <c r="G11" t="s">
        <v>21</v>
      </c>
      <c r="H11"/>
      <c r="L11" s="40"/>
    </row>
    <row r="12" spans="1:13" x14ac:dyDescent="0.25">
      <c r="F12" t="s">
        <v>10</v>
      </c>
      <c r="G12" s="54">
        <v>220</v>
      </c>
      <c r="H12"/>
    </row>
    <row r="13" spans="1:13" x14ac:dyDescent="0.25">
      <c r="F13" t="s">
        <v>12</v>
      </c>
      <c r="G13" s="54">
        <v>270</v>
      </c>
      <c r="H13"/>
    </row>
    <row r="14" spans="1:13" x14ac:dyDescent="0.25">
      <c r="F14" t="s">
        <v>11</v>
      </c>
      <c r="G14" s="54">
        <v>810</v>
      </c>
      <c r="H14"/>
    </row>
    <row r="15" spans="1:13" x14ac:dyDescent="0.25">
      <c r="F15" t="s">
        <v>141</v>
      </c>
      <c r="G15" s="54">
        <v>1300</v>
      </c>
      <c r="H15"/>
    </row>
    <row r="16" spans="1:13"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6" t="s">
        <v>8</v>
      </c>
      <c r="C100" s="16" t="s">
        <v>9</v>
      </c>
      <c r="D100" s="16" t="s">
        <v>13</v>
      </c>
      <c r="E100" s="16" t="s">
        <v>19</v>
      </c>
    </row>
    <row r="101" spans="2:5" x14ac:dyDescent="0.25">
      <c r="B101" s="56">
        <v>42736</v>
      </c>
      <c r="C101" s="20" t="s">
        <v>10</v>
      </c>
      <c r="D101" s="20" t="s">
        <v>14</v>
      </c>
      <c r="E101" s="18">
        <v>95</v>
      </c>
    </row>
    <row r="102" spans="2:5" x14ac:dyDescent="0.25">
      <c r="B102" s="56">
        <v>42750</v>
      </c>
      <c r="C102" s="20" t="s">
        <v>11</v>
      </c>
      <c r="D102" s="20" t="s">
        <v>15</v>
      </c>
      <c r="E102" s="18">
        <v>325</v>
      </c>
    </row>
    <row r="103" spans="2:5" x14ac:dyDescent="0.25">
      <c r="B103" s="56">
        <v>42752</v>
      </c>
      <c r="C103" s="20" t="s">
        <v>11</v>
      </c>
      <c r="D103" s="20" t="s">
        <v>16</v>
      </c>
      <c r="E103" s="18">
        <v>250</v>
      </c>
    </row>
    <row r="104" spans="2:5" x14ac:dyDescent="0.25">
      <c r="B104" s="56">
        <v>42756</v>
      </c>
      <c r="C104" s="20" t="s">
        <v>10</v>
      </c>
      <c r="D104" s="20" t="s">
        <v>15</v>
      </c>
      <c r="E104" s="18">
        <v>125</v>
      </c>
    </row>
    <row r="105" spans="2:5" x14ac:dyDescent="0.25">
      <c r="B105" s="56">
        <v>42768</v>
      </c>
      <c r="C105" s="20" t="s">
        <v>11</v>
      </c>
      <c r="D105" s="20" t="s">
        <v>15</v>
      </c>
      <c r="E105" s="18">
        <v>235</v>
      </c>
    </row>
    <row r="106" spans="2:5" x14ac:dyDescent="0.25">
      <c r="B106" s="56">
        <v>42786</v>
      </c>
      <c r="C106" s="20" t="s">
        <v>12</v>
      </c>
      <c r="D106" s="20" t="s">
        <v>17</v>
      </c>
      <c r="E106" s="18">
        <v>20</v>
      </c>
    </row>
    <row r="107" spans="2:5" x14ac:dyDescent="0.25">
      <c r="B107" s="56">
        <v>42791</v>
      </c>
      <c r="C107" s="20" t="s">
        <v>12</v>
      </c>
      <c r="D107" s="20" t="s">
        <v>16</v>
      </c>
      <c r="E107" s="18">
        <v>125</v>
      </c>
    </row>
    <row r="108" spans="2:5" x14ac:dyDescent="0.25">
      <c r="B108" s="56">
        <v>42791</v>
      </c>
      <c r="C108" s="20" t="s">
        <v>12</v>
      </c>
      <c r="D108" s="20" t="s">
        <v>18</v>
      </c>
      <c r="E108" s="18">
        <v>125</v>
      </c>
    </row>
  </sheetData>
  <phoneticPr fontId="12" type="noConversion"/>
  <pageMargins left="0.7" right="0.7" top="0.75" bottom="0.75" header="0.3" footer="0.3"/>
  <pageSetup paperSize="9" scale="85" orientation="portrait" r:id="rId2"/>
  <rowBreaks count="2" manualBreakCount="2">
    <brk id="47" max="21" man="1"/>
    <brk id="94" max="16383" man="1"/>
  </rowBreaks>
  <colBreaks count="2" manualBreakCount="2">
    <brk id="8" max="1048575" man="1"/>
    <brk id="17" max="1048575" man="1"/>
  </colBreaks>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H108"/>
  <sheetViews>
    <sheetView showGridLines="0" zoomScaleNormal="100" workbookViewId="0"/>
  </sheetViews>
  <sheetFormatPr defaultColWidth="9.140625" defaultRowHeight="15" x14ac:dyDescent="0.25"/>
  <cols>
    <col min="1" max="1" width="9.140625" style="13"/>
    <col min="2" max="2" width="11" style="14" bestFit="1" customWidth="1"/>
    <col min="3" max="4" width="10.42578125" style="14" bestFit="1" customWidth="1"/>
    <col min="5" max="5" width="11" style="14" customWidth="1"/>
    <col min="6" max="6" width="14.42578125" style="14" bestFit="1" customWidth="1"/>
    <col min="7" max="8" width="14.85546875" style="14" bestFit="1" customWidth="1"/>
    <col min="9" max="9" width="14.42578125" style="14" bestFit="1" customWidth="1"/>
    <col min="10" max="10" width="8.85546875" style="14" customWidth="1"/>
    <col min="11" max="16384" width="9.140625" style="14"/>
  </cols>
  <sheetData>
    <row r="1" spans="1:8" x14ac:dyDescent="0.25">
      <c r="A1" s="13" t="s">
        <v>24</v>
      </c>
    </row>
    <row r="2" spans="1:8" x14ac:dyDescent="0.25">
      <c r="A2" s="13" t="s">
        <v>25</v>
      </c>
    </row>
    <row r="3" spans="1:8" x14ac:dyDescent="0.25">
      <c r="A3" s="13" t="s">
        <v>121</v>
      </c>
    </row>
    <row r="4" spans="1:8" x14ac:dyDescent="0.25">
      <c r="A4" s="15" t="s">
        <v>5</v>
      </c>
    </row>
    <row r="5" spans="1:8" ht="14.25" customHeight="1" x14ac:dyDescent="0.25">
      <c r="A5" s="11"/>
    </row>
    <row r="6" spans="1:8" ht="14.25" customHeight="1" x14ac:dyDescent="0.25"/>
    <row r="11" spans="1:8" x14ac:dyDescent="0.25">
      <c r="F11" s="3" t="s">
        <v>9</v>
      </c>
      <c r="G11" t="s">
        <v>21</v>
      </c>
      <c r="H11"/>
    </row>
    <row r="12" spans="1:8" x14ac:dyDescent="0.25">
      <c r="F12" t="s">
        <v>10</v>
      </c>
      <c r="G12" s="54">
        <v>220</v>
      </c>
      <c r="H12"/>
    </row>
    <row r="13" spans="1:8" x14ac:dyDescent="0.25">
      <c r="F13" t="s">
        <v>12</v>
      </c>
      <c r="G13" s="54">
        <v>270</v>
      </c>
      <c r="H13"/>
    </row>
    <row r="14" spans="1:8" x14ac:dyDescent="0.25">
      <c r="F14" t="s">
        <v>11</v>
      </c>
      <c r="G14" s="54">
        <v>810</v>
      </c>
      <c r="H14"/>
    </row>
    <row r="15" spans="1:8" x14ac:dyDescent="0.25">
      <c r="F15" t="s">
        <v>141</v>
      </c>
      <c r="G15" s="54">
        <v>1300</v>
      </c>
      <c r="H15"/>
    </row>
    <row r="16" spans="1:8"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6" t="s">
        <v>8</v>
      </c>
      <c r="C100" s="16" t="s">
        <v>9</v>
      </c>
      <c r="D100" s="16" t="s">
        <v>13</v>
      </c>
      <c r="E100" s="16" t="s">
        <v>19</v>
      </c>
    </row>
    <row r="101" spans="2:5" x14ac:dyDescent="0.25">
      <c r="B101" s="56">
        <v>42736</v>
      </c>
      <c r="C101" s="20" t="s">
        <v>10</v>
      </c>
      <c r="D101" s="20" t="s">
        <v>14</v>
      </c>
      <c r="E101" s="18">
        <v>95</v>
      </c>
    </row>
    <row r="102" spans="2:5" x14ac:dyDescent="0.25">
      <c r="B102" s="56">
        <v>42750</v>
      </c>
      <c r="C102" s="20" t="s">
        <v>11</v>
      </c>
      <c r="D102" s="20" t="s">
        <v>15</v>
      </c>
      <c r="E102" s="18">
        <v>325</v>
      </c>
    </row>
    <row r="103" spans="2:5" x14ac:dyDescent="0.25">
      <c r="B103" s="56">
        <v>42752</v>
      </c>
      <c r="C103" s="20" t="s">
        <v>11</v>
      </c>
      <c r="D103" s="20" t="s">
        <v>16</v>
      </c>
      <c r="E103" s="18">
        <v>250</v>
      </c>
    </row>
    <row r="104" spans="2:5" x14ac:dyDescent="0.25">
      <c r="B104" s="56">
        <v>42756</v>
      </c>
      <c r="C104" s="20" t="s">
        <v>10</v>
      </c>
      <c r="D104" s="20" t="s">
        <v>15</v>
      </c>
      <c r="E104" s="18">
        <v>125</v>
      </c>
    </row>
    <row r="105" spans="2:5" x14ac:dyDescent="0.25">
      <c r="B105" s="56">
        <v>42768</v>
      </c>
      <c r="C105" s="20" t="s">
        <v>11</v>
      </c>
      <c r="D105" s="20" t="s">
        <v>15</v>
      </c>
      <c r="E105" s="18">
        <v>235</v>
      </c>
    </row>
    <row r="106" spans="2:5" x14ac:dyDescent="0.25">
      <c r="B106" s="56">
        <v>42786</v>
      </c>
      <c r="C106" s="20" t="s">
        <v>12</v>
      </c>
      <c r="D106" s="20" t="s">
        <v>17</v>
      </c>
      <c r="E106" s="18">
        <v>20</v>
      </c>
    </row>
    <row r="107" spans="2:5" x14ac:dyDescent="0.25">
      <c r="B107" s="56">
        <v>42791</v>
      </c>
      <c r="C107" s="20" t="s">
        <v>12</v>
      </c>
      <c r="D107" s="20" t="s">
        <v>16</v>
      </c>
      <c r="E107" s="18">
        <v>125</v>
      </c>
    </row>
    <row r="108" spans="2:5" x14ac:dyDescent="0.25">
      <c r="B108" s="56">
        <v>42791</v>
      </c>
      <c r="C108" s="20" t="s">
        <v>12</v>
      </c>
      <c r="D108" s="20" t="s">
        <v>18</v>
      </c>
      <c r="E108" s="18">
        <v>125</v>
      </c>
    </row>
  </sheetData>
  <phoneticPr fontId="12" type="noConversion"/>
  <pageMargins left="0.7" right="0.7" top="0.75" bottom="0.75" header="0.3" footer="0.3"/>
  <pageSetup paperSize="9" scale="90" orientation="portrait" r:id="rId2"/>
  <rowBreaks count="2" manualBreakCount="2">
    <brk id="47" max="21" man="1"/>
    <brk id="94" max="21" man="1"/>
  </rowBreaks>
  <colBreaks count="2" manualBreakCount="2">
    <brk id="8" max="1048575" man="1"/>
    <brk id="17" max="107" man="1"/>
  </colBreaks>
  <drawing r:id="rId3"/>
  <tableParts count="1">
    <tablePart r:id="rId4"/>
  </tableParts>
</worksheet>
</file>

<file path=xl/worksheets/sheet5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J108"/>
  <sheetViews>
    <sheetView showGridLines="0" zoomScaleNormal="100" workbookViewId="0"/>
  </sheetViews>
  <sheetFormatPr defaultColWidth="9.140625" defaultRowHeight="15" x14ac:dyDescent="0.25"/>
  <cols>
    <col min="1" max="1" width="9.140625" style="13"/>
    <col min="2" max="2" width="9.85546875" style="14" bestFit="1" customWidth="1"/>
    <col min="3" max="3" width="14.85546875" style="14" bestFit="1" customWidth="1"/>
    <col min="4" max="4" width="10.42578125" style="14" bestFit="1" customWidth="1"/>
    <col min="5" max="5" width="11.5703125" style="14" customWidth="1"/>
    <col min="6" max="6" width="7.5703125" style="14" bestFit="1" customWidth="1"/>
    <col min="7" max="8" width="10.42578125" style="14" bestFit="1" customWidth="1"/>
    <col min="9" max="9" width="14.42578125" style="14" bestFit="1" customWidth="1"/>
    <col min="10" max="10" width="11.28515625" style="14" bestFit="1" customWidth="1"/>
    <col min="11" max="16384" width="9.140625" style="14"/>
  </cols>
  <sheetData>
    <row r="1" spans="1:10" x14ac:dyDescent="0.25">
      <c r="A1" s="13" t="s">
        <v>26</v>
      </c>
    </row>
    <row r="2" spans="1:10" x14ac:dyDescent="0.25">
      <c r="A2" s="13" t="s">
        <v>27</v>
      </c>
    </row>
    <row r="3" spans="1:10" x14ac:dyDescent="0.25">
      <c r="A3" s="13" t="s">
        <v>122</v>
      </c>
    </row>
    <row r="4" spans="1:10" x14ac:dyDescent="0.25">
      <c r="A4" s="15" t="s">
        <v>5</v>
      </c>
    </row>
    <row r="5" spans="1:10" x14ac:dyDescent="0.25">
      <c r="A5" s="11"/>
    </row>
    <row r="7" spans="1:10" ht="18.75" x14ac:dyDescent="0.3">
      <c r="C7" s="2"/>
    </row>
    <row r="10" spans="1:10" x14ac:dyDescent="0.25">
      <c r="C10" s="3" t="s">
        <v>21</v>
      </c>
      <c r="D10" s="3" t="s">
        <v>13</v>
      </c>
      <c r="E10"/>
      <c r="F10"/>
      <c r="G10"/>
      <c r="H10"/>
      <c r="I10"/>
      <c r="J10" s="19"/>
    </row>
    <row r="11" spans="1:10" x14ac:dyDescent="0.25">
      <c r="C11" s="3" t="s">
        <v>9</v>
      </c>
      <c r="D11" t="s">
        <v>15</v>
      </c>
      <c r="E11" t="s">
        <v>17</v>
      </c>
      <c r="F11" t="s">
        <v>18</v>
      </c>
      <c r="G11" t="s">
        <v>16</v>
      </c>
      <c r="H11" t="s">
        <v>14</v>
      </c>
      <c r="I11" t="s">
        <v>141</v>
      </c>
      <c r="J11" s="19"/>
    </row>
    <row r="12" spans="1:10" x14ac:dyDescent="0.25">
      <c r="C12" t="s">
        <v>10</v>
      </c>
      <c r="D12" s="54">
        <v>125</v>
      </c>
      <c r="E12" s="54"/>
      <c r="F12" s="54"/>
      <c r="G12" s="54"/>
      <c r="H12" s="54">
        <v>95</v>
      </c>
      <c r="I12" s="54">
        <v>220</v>
      </c>
      <c r="J12" s="19"/>
    </row>
    <row r="13" spans="1:10" x14ac:dyDescent="0.25">
      <c r="C13" t="s">
        <v>12</v>
      </c>
      <c r="D13" s="54"/>
      <c r="E13" s="54">
        <v>20</v>
      </c>
      <c r="F13" s="54">
        <v>125</v>
      </c>
      <c r="G13" s="54">
        <v>125</v>
      </c>
      <c r="H13" s="54"/>
      <c r="I13" s="54">
        <v>270</v>
      </c>
      <c r="J13" s="19"/>
    </row>
    <row r="14" spans="1:10" x14ac:dyDescent="0.25">
      <c r="C14" t="s">
        <v>11</v>
      </c>
      <c r="D14" s="54">
        <v>560</v>
      </c>
      <c r="E14" s="54"/>
      <c r="F14" s="54"/>
      <c r="G14" s="54">
        <v>250</v>
      </c>
      <c r="H14" s="54"/>
      <c r="I14" s="54">
        <v>810</v>
      </c>
      <c r="J14" s="19"/>
    </row>
    <row r="15" spans="1:10" x14ac:dyDescent="0.25">
      <c r="C15" t="s">
        <v>141</v>
      </c>
      <c r="D15" s="54">
        <v>685</v>
      </c>
      <c r="E15" s="54">
        <v>20</v>
      </c>
      <c r="F15" s="54">
        <v>125</v>
      </c>
      <c r="G15" s="54">
        <v>375</v>
      </c>
      <c r="H15" s="54">
        <v>95</v>
      </c>
      <c r="I15" s="54">
        <v>1300</v>
      </c>
      <c r="J15" s="19"/>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10" x14ac:dyDescent="0.25">
      <c r="B100" s="16" t="s">
        <v>8</v>
      </c>
      <c r="C100" s="16" t="s">
        <v>9</v>
      </c>
      <c r="D100" s="16" t="s">
        <v>13</v>
      </c>
      <c r="E100" s="16" t="s">
        <v>19</v>
      </c>
    </row>
    <row r="101" spans="2:10" x14ac:dyDescent="0.25">
      <c r="B101" s="56">
        <v>42736</v>
      </c>
      <c r="C101" s="20" t="s">
        <v>10</v>
      </c>
      <c r="D101" s="20" t="s">
        <v>14</v>
      </c>
      <c r="E101" s="18">
        <v>95</v>
      </c>
    </row>
    <row r="102" spans="2:10" x14ac:dyDescent="0.25">
      <c r="B102" s="56">
        <v>42750</v>
      </c>
      <c r="C102" s="20" t="s">
        <v>11</v>
      </c>
      <c r="D102" s="20" t="s">
        <v>15</v>
      </c>
      <c r="E102" s="18">
        <v>325</v>
      </c>
    </row>
    <row r="103" spans="2:10" x14ac:dyDescent="0.25">
      <c r="B103" s="56">
        <v>42752</v>
      </c>
      <c r="C103" s="20" t="s">
        <v>11</v>
      </c>
      <c r="D103" s="20" t="s">
        <v>16</v>
      </c>
      <c r="E103" s="18">
        <v>250</v>
      </c>
    </row>
    <row r="104" spans="2:10" x14ac:dyDescent="0.25">
      <c r="B104" s="56">
        <v>42756</v>
      </c>
      <c r="C104" s="20" t="s">
        <v>10</v>
      </c>
      <c r="D104" s="20" t="s">
        <v>15</v>
      </c>
      <c r="E104" s="18">
        <v>125</v>
      </c>
    </row>
    <row r="105" spans="2:10" x14ac:dyDescent="0.25">
      <c r="B105" s="56">
        <v>42768</v>
      </c>
      <c r="C105" s="20" t="s">
        <v>11</v>
      </c>
      <c r="D105" s="20" t="s">
        <v>15</v>
      </c>
      <c r="E105" s="18">
        <v>235</v>
      </c>
    </row>
    <row r="106" spans="2:10" x14ac:dyDescent="0.25">
      <c r="B106" s="56">
        <v>42786</v>
      </c>
      <c r="C106" s="20" t="s">
        <v>12</v>
      </c>
      <c r="D106" s="20" t="s">
        <v>17</v>
      </c>
      <c r="E106" s="18">
        <v>20</v>
      </c>
    </row>
    <row r="107" spans="2:10" x14ac:dyDescent="0.25">
      <c r="B107" s="56">
        <v>42791</v>
      </c>
      <c r="C107" s="20" t="s">
        <v>12</v>
      </c>
      <c r="D107" s="20" t="s">
        <v>16</v>
      </c>
      <c r="E107" s="18">
        <v>125</v>
      </c>
      <c r="J107" s="19"/>
    </row>
    <row r="108" spans="2:10" x14ac:dyDescent="0.25">
      <c r="B108" s="56">
        <v>42791</v>
      </c>
      <c r="C108" s="20" t="s">
        <v>12</v>
      </c>
      <c r="D108" s="20" t="s">
        <v>18</v>
      </c>
      <c r="E108" s="18">
        <v>125</v>
      </c>
    </row>
  </sheetData>
  <phoneticPr fontId="12" type="noConversion"/>
  <pageMargins left="0.7" right="0.7" top="0.75" bottom="0.75" header="0.3" footer="0.3"/>
  <pageSetup paperSize="9" scale="88" orientation="portrait" r:id="rId2"/>
  <rowBreaks count="2" manualBreakCount="2">
    <brk id="46" max="19" man="1"/>
    <brk id="93" max="19" man="1"/>
  </rowBreaks>
  <colBreaks count="2" manualBreakCount="2">
    <brk id="9" max="1048575" man="1"/>
    <brk id="18" max="1048575" man="1"/>
  </colBreaks>
  <drawing r:id="rId3"/>
  <tableParts count="1">
    <tablePart r:id="rId4"/>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108"/>
  <sheetViews>
    <sheetView showGridLines="0" zoomScaleNormal="100" workbookViewId="0"/>
  </sheetViews>
  <sheetFormatPr defaultColWidth="9.140625" defaultRowHeight="15" x14ac:dyDescent="0.25"/>
  <cols>
    <col min="1" max="1" width="9.140625" style="13"/>
    <col min="2" max="2" width="11" style="14" bestFit="1" customWidth="1"/>
    <col min="3" max="3" width="14.85546875" style="14" bestFit="1" customWidth="1"/>
    <col min="4" max="4" width="10.42578125" style="14" bestFit="1" customWidth="1"/>
    <col min="5" max="5" width="11.140625" style="14" customWidth="1"/>
    <col min="6" max="6" width="7.5703125" style="14" bestFit="1" customWidth="1"/>
    <col min="7" max="8" width="10.42578125" style="14" bestFit="1" customWidth="1"/>
    <col min="9" max="9" width="14.42578125" style="14" bestFit="1" customWidth="1"/>
    <col min="10" max="10" width="11.28515625" style="14" bestFit="1" customWidth="1"/>
    <col min="11" max="16384" width="9.140625" style="14"/>
  </cols>
  <sheetData>
    <row r="1" spans="1:10" x14ac:dyDescent="0.25">
      <c r="A1" s="13" t="s">
        <v>136</v>
      </c>
    </row>
    <row r="2" spans="1:10" x14ac:dyDescent="0.25">
      <c r="A2" s="15" t="s">
        <v>5</v>
      </c>
    </row>
    <row r="3" spans="1:10" x14ac:dyDescent="0.25">
      <c r="A3" s="48"/>
    </row>
    <row r="7" spans="1:10" ht="18.75" x14ac:dyDescent="0.3">
      <c r="C7" s="2"/>
    </row>
    <row r="10" spans="1:10" x14ac:dyDescent="0.25">
      <c r="C10" s="3" t="s">
        <v>21</v>
      </c>
      <c r="D10" s="3" t="s">
        <v>13</v>
      </c>
      <c r="E10"/>
      <c r="F10"/>
      <c r="G10"/>
      <c r="H10"/>
      <c r="I10"/>
      <c r="J10" s="19"/>
    </row>
    <row r="11" spans="1:10" x14ac:dyDescent="0.25">
      <c r="C11" s="3" t="s">
        <v>9</v>
      </c>
      <c r="D11" t="s">
        <v>15</v>
      </c>
      <c r="E11" t="s">
        <v>14</v>
      </c>
      <c r="F11" t="s">
        <v>17</v>
      </c>
      <c r="G11" t="s">
        <v>18</v>
      </c>
      <c r="H11" t="s">
        <v>16</v>
      </c>
      <c r="I11" t="s">
        <v>141</v>
      </c>
      <c r="J11" s="19"/>
    </row>
    <row r="12" spans="1:10" x14ac:dyDescent="0.25">
      <c r="C12" t="s">
        <v>10</v>
      </c>
      <c r="D12" s="54">
        <v>125</v>
      </c>
      <c r="E12" s="54">
        <v>95</v>
      </c>
      <c r="F12" s="54"/>
      <c r="G12" s="54"/>
      <c r="H12" s="54"/>
      <c r="I12" s="54">
        <v>220</v>
      </c>
      <c r="J12" s="19"/>
    </row>
    <row r="13" spans="1:10" x14ac:dyDescent="0.25">
      <c r="C13" t="s">
        <v>12</v>
      </c>
      <c r="D13" s="54"/>
      <c r="E13" s="54"/>
      <c r="F13" s="54">
        <v>20</v>
      </c>
      <c r="G13" s="54">
        <v>125</v>
      </c>
      <c r="H13" s="54">
        <v>125</v>
      </c>
      <c r="I13" s="54">
        <v>270</v>
      </c>
      <c r="J13" s="19"/>
    </row>
    <row r="14" spans="1:10" x14ac:dyDescent="0.25">
      <c r="C14" t="s">
        <v>11</v>
      </c>
      <c r="D14" s="54">
        <v>560</v>
      </c>
      <c r="E14" s="54"/>
      <c r="F14" s="54"/>
      <c r="G14" s="54"/>
      <c r="H14" s="54">
        <v>250</v>
      </c>
      <c r="I14" s="54">
        <v>810</v>
      </c>
      <c r="J14" s="19"/>
    </row>
    <row r="15" spans="1:10" x14ac:dyDescent="0.25">
      <c r="C15" t="s">
        <v>141</v>
      </c>
      <c r="D15" s="54">
        <v>685</v>
      </c>
      <c r="E15" s="54">
        <v>95</v>
      </c>
      <c r="F15" s="54">
        <v>20</v>
      </c>
      <c r="G15" s="54">
        <v>125</v>
      </c>
      <c r="H15" s="54">
        <v>375</v>
      </c>
      <c r="I15" s="54">
        <v>1300</v>
      </c>
      <c r="J15" s="19"/>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5" x14ac:dyDescent="0.25">
      <c r="B100" s="14" t="s">
        <v>8</v>
      </c>
      <c r="C100" s="14" t="s">
        <v>9</v>
      </c>
      <c r="D100" s="14" t="s">
        <v>13</v>
      </c>
      <c r="E100" s="14" t="s">
        <v>19</v>
      </c>
    </row>
    <row r="101" spans="2:5" x14ac:dyDescent="0.25">
      <c r="B101" s="56">
        <v>42736</v>
      </c>
      <c r="C101" t="s">
        <v>10</v>
      </c>
      <c r="D101" t="s">
        <v>14</v>
      </c>
      <c r="E101" s="45">
        <v>95</v>
      </c>
    </row>
    <row r="102" spans="2:5" x14ac:dyDescent="0.25">
      <c r="B102" s="56">
        <v>42750</v>
      </c>
      <c r="C102" t="s">
        <v>11</v>
      </c>
      <c r="D102" t="s">
        <v>15</v>
      </c>
      <c r="E102" s="45">
        <v>325</v>
      </c>
    </row>
    <row r="103" spans="2:5" x14ac:dyDescent="0.25">
      <c r="B103" s="56">
        <v>42752</v>
      </c>
      <c r="C103" t="s">
        <v>11</v>
      </c>
      <c r="D103" t="s">
        <v>16</v>
      </c>
      <c r="E103" s="45">
        <v>250</v>
      </c>
    </row>
    <row r="104" spans="2:5" x14ac:dyDescent="0.25">
      <c r="B104" s="56">
        <v>42756</v>
      </c>
      <c r="C104" t="s">
        <v>10</v>
      </c>
      <c r="D104" t="s">
        <v>15</v>
      </c>
      <c r="E104" s="45">
        <v>125</v>
      </c>
    </row>
    <row r="105" spans="2:5" x14ac:dyDescent="0.25">
      <c r="B105" s="56">
        <v>42768</v>
      </c>
      <c r="C105" t="s">
        <v>11</v>
      </c>
      <c r="D105" t="s">
        <v>15</v>
      </c>
      <c r="E105" s="45">
        <v>235</v>
      </c>
    </row>
    <row r="106" spans="2:5" x14ac:dyDescent="0.25">
      <c r="B106" s="56">
        <v>42786</v>
      </c>
      <c r="C106" t="s">
        <v>12</v>
      </c>
      <c r="D106" t="s">
        <v>17</v>
      </c>
      <c r="E106" s="45">
        <v>20</v>
      </c>
    </row>
    <row r="107" spans="2:5" x14ac:dyDescent="0.25">
      <c r="B107" s="56">
        <v>42791</v>
      </c>
      <c r="C107" t="s">
        <v>12</v>
      </c>
      <c r="D107" t="s">
        <v>16</v>
      </c>
      <c r="E107" s="45">
        <v>125</v>
      </c>
    </row>
    <row r="108" spans="2:5" x14ac:dyDescent="0.25">
      <c r="B108" s="56">
        <v>42791</v>
      </c>
      <c r="C108" t="s">
        <v>12</v>
      </c>
      <c r="D108" t="s">
        <v>18</v>
      </c>
      <c r="E108" s="45">
        <v>125</v>
      </c>
    </row>
  </sheetData>
  <phoneticPr fontId="12" type="noConversion"/>
  <pageMargins left="0.7" right="0.7" top="0.75" bottom="0.75" header="0.3" footer="0.3"/>
  <pageSetup paperSize="9" scale="86" orientation="portrait" r:id="rId2"/>
  <rowBreaks count="2" manualBreakCount="2">
    <brk id="46" max="26" man="1"/>
    <brk id="93" max="26" man="1"/>
  </rowBreaks>
  <colBreaks count="2" manualBreakCount="2">
    <brk id="9" max="1048575" man="1"/>
    <brk id="18" max="1048575" man="1"/>
  </colBreaks>
  <drawing r:id="rId3"/>
  <tableParts count="1">
    <tablePart r:id="rId4"/>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9"/>
  <dimension ref="A1:C7"/>
  <sheetViews>
    <sheetView showGridLines="0" zoomScaleNormal="100" workbookViewId="0"/>
  </sheetViews>
  <sheetFormatPr defaultColWidth="9.140625" defaultRowHeight="15" x14ac:dyDescent="0.25"/>
  <cols>
    <col min="1" max="1" width="9.140625" style="13"/>
    <col min="2" max="2" width="9.140625" style="14"/>
    <col min="3" max="3" width="14.42578125" style="14" bestFit="1" customWidth="1"/>
    <col min="4" max="9" width="7.28515625" style="14" bestFit="1" customWidth="1"/>
    <col min="10" max="10" width="10.7109375" style="14" bestFit="1" customWidth="1"/>
    <col min="11" max="16384" width="9.140625" style="14"/>
  </cols>
  <sheetData>
    <row r="1" spans="1:3" x14ac:dyDescent="0.25">
      <c r="A1" s="13" t="s">
        <v>123</v>
      </c>
    </row>
    <row r="2" spans="1:3" x14ac:dyDescent="0.25">
      <c r="A2" s="13" t="s">
        <v>124</v>
      </c>
    </row>
    <row r="3" spans="1:3" x14ac:dyDescent="0.25">
      <c r="A3" s="15" t="s">
        <v>5</v>
      </c>
    </row>
    <row r="4" spans="1:3" x14ac:dyDescent="0.25">
      <c r="A4" s="47"/>
    </row>
    <row r="7" spans="1:3" ht="18.75" x14ac:dyDescent="0.3">
      <c r="C7" s="2"/>
    </row>
  </sheetData>
  <phoneticPr fontId="12" type="noConversion"/>
  <pageMargins left="0.7" right="0.7" top="0.75" bottom="0.75" header="0.3" footer="0.3"/>
  <pageSetup paperSize="9" scale="86" orientation="portrait" r:id="rId1"/>
  <colBreaks count="1" manualBreakCount="1">
    <brk id="10" max="34" man="1"/>
  </colBreaks>
  <drawing r:id="rId2"/>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108"/>
  <sheetViews>
    <sheetView showGridLines="0" zoomScaleNormal="100" workbookViewId="0"/>
  </sheetViews>
  <sheetFormatPr defaultColWidth="9.140625" defaultRowHeight="15" x14ac:dyDescent="0.25"/>
  <cols>
    <col min="1" max="1" width="9.140625" style="13"/>
    <col min="2" max="3" width="14.85546875" style="14" bestFit="1" customWidth="1"/>
    <col min="4" max="9" width="11.140625" style="14" customWidth="1"/>
    <col min="10" max="16384" width="9.140625" style="14"/>
  </cols>
  <sheetData>
    <row r="1" spans="1:9" ht="15" customHeight="1" x14ac:dyDescent="0.25">
      <c r="A1" s="39" t="s">
        <v>28</v>
      </c>
    </row>
    <row r="2" spans="1:9" ht="15" customHeight="1" x14ac:dyDescent="0.25">
      <c r="A2" s="13" t="s">
        <v>125</v>
      </c>
    </row>
    <row r="3" spans="1:9" ht="15" customHeight="1" x14ac:dyDescent="0.25">
      <c r="A3" s="13" t="s">
        <v>29</v>
      </c>
    </row>
    <row r="4" spans="1:9" ht="15" customHeight="1" x14ac:dyDescent="0.25">
      <c r="A4" s="13" t="s">
        <v>30</v>
      </c>
    </row>
    <row r="5" spans="1:9" ht="15" customHeight="1" x14ac:dyDescent="0.25">
      <c r="A5" s="15" t="s">
        <v>5</v>
      </c>
    </row>
    <row r="6" spans="1:9" ht="15" customHeight="1" x14ac:dyDescent="0.25">
      <c r="A6" s="11"/>
    </row>
    <row r="7" spans="1:9" ht="15" customHeight="1" x14ac:dyDescent="0.25">
      <c r="A7" s="39"/>
    </row>
    <row r="8" spans="1:9" ht="15" customHeight="1" x14ac:dyDescent="0.25"/>
    <row r="9" spans="1:9" ht="15" customHeight="1" x14ac:dyDescent="0.3">
      <c r="H9" s="2" t="str">
        <f>IF(AND($B$14="Kupující",$H$17=810),"Výborně! Umístili jste svoje "," ")</f>
        <v xml:space="preserve"> </v>
      </c>
    </row>
    <row r="10" spans="1:9" ht="15" customHeight="1" x14ac:dyDescent="0.3">
      <c r="H10" s="2" t="str">
        <f>IF(AND($B$14="Kupující",$H$17=810),"první sloupcové pole."," ")</f>
        <v xml:space="preserve"> </v>
      </c>
    </row>
    <row r="11" spans="1:9" ht="15" customHeight="1" x14ac:dyDescent="0.3">
      <c r="H11" s="2" t="str">
        <f>IF(AND($B$14="Kupující",$H$17=810),"Pokračujte kliknutím na Další..."," ")</f>
        <v xml:space="preserve"> </v>
      </c>
    </row>
    <row r="13" spans="1:9" x14ac:dyDescent="0.25">
      <c r="B13" s="3" t="s">
        <v>9</v>
      </c>
      <c r="C13" t="s">
        <v>21</v>
      </c>
      <c r="D13"/>
      <c r="E13" s="19"/>
      <c r="F13" s="19"/>
      <c r="G13" s="19"/>
      <c r="H13" s="19"/>
      <c r="I13" s="19"/>
    </row>
    <row r="14" spans="1:9" x14ac:dyDescent="0.25">
      <c r="B14" t="s">
        <v>10</v>
      </c>
      <c r="C14" s="54">
        <v>220</v>
      </c>
      <c r="D14"/>
      <c r="E14" s="19"/>
      <c r="F14" s="19"/>
      <c r="G14" s="19"/>
      <c r="H14" s="19"/>
      <c r="I14" s="19"/>
    </row>
    <row r="15" spans="1:9" x14ac:dyDescent="0.25">
      <c r="B15" t="s">
        <v>12</v>
      </c>
      <c r="C15" s="54">
        <v>270</v>
      </c>
      <c r="D15"/>
      <c r="E15" s="19"/>
      <c r="F15" s="19"/>
      <c r="G15" s="19"/>
      <c r="H15" s="19"/>
      <c r="I15" s="19"/>
    </row>
    <row r="16" spans="1:9" x14ac:dyDescent="0.25">
      <c r="B16" t="s">
        <v>11</v>
      </c>
      <c r="C16" s="54">
        <v>810</v>
      </c>
      <c r="D16"/>
      <c r="E16" s="19"/>
      <c r="F16" s="19"/>
      <c r="G16" s="19"/>
      <c r="H16" s="19"/>
      <c r="I16" s="19"/>
    </row>
    <row r="17" spans="2:9" x14ac:dyDescent="0.25">
      <c r="B17" t="s">
        <v>20</v>
      </c>
      <c r="C17" s="54">
        <v>1300</v>
      </c>
      <c r="D17"/>
      <c r="E17" s="19"/>
      <c r="F17" s="19"/>
      <c r="G17" s="19"/>
      <c r="H17" s="19"/>
      <c r="I17" s="19"/>
    </row>
    <row r="18" spans="2:9" x14ac:dyDescent="0.25">
      <c r="B18"/>
      <c r="C18"/>
      <c r="D18"/>
      <c r="E18" s="19"/>
      <c r="F18" s="19"/>
      <c r="G18" s="19"/>
      <c r="H18" s="19"/>
      <c r="I18" s="19"/>
    </row>
    <row r="19" spans="2:9" x14ac:dyDescent="0.25">
      <c r="B19"/>
      <c r="C19"/>
      <c r="D19"/>
    </row>
    <row r="20" spans="2:9" x14ac:dyDescent="0.25">
      <c r="B20"/>
      <c r="C20"/>
      <c r="D20"/>
    </row>
    <row r="21" spans="2:9" x14ac:dyDescent="0.25">
      <c r="B21"/>
      <c r="C21"/>
      <c r="D21"/>
    </row>
    <row r="22" spans="2:9" x14ac:dyDescent="0.25">
      <c r="B22"/>
      <c r="C22"/>
      <c r="D22"/>
    </row>
    <row r="23" spans="2:9" x14ac:dyDescent="0.25">
      <c r="B23"/>
      <c r="C23"/>
      <c r="D23"/>
    </row>
    <row r="24" spans="2:9" x14ac:dyDescent="0.25">
      <c r="B24"/>
      <c r="C24"/>
      <c r="D24"/>
    </row>
    <row r="25" spans="2:9" x14ac:dyDescent="0.25">
      <c r="B25"/>
      <c r="C25"/>
      <c r="D25"/>
    </row>
    <row r="26" spans="2:9" x14ac:dyDescent="0.25">
      <c r="B26"/>
      <c r="C26"/>
      <c r="D26"/>
    </row>
    <row r="27" spans="2:9" x14ac:dyDescent="0.25">
      <c r="B27"/>
      <c r="C27"/>
      <c r="D27"/>
    </row>
    <row r="28" spans="2:9" x14ac:dyDescent="0.25">
      <c r="B28"/>
      <c r="C28"/>
      <c r="D28"/>
    </row>
    <row r="29" spans="2:9" x14ac:dyDescent="0.25">
      <c r="B29"/>
      <c r="C29"/>
      <c r="D29"/>
    </row>
    <row r="30" spans="2:9" x14ac:dyDescent="0.25">
      <c r="B30"/>
      <c r="C30"/>
      <c r="D30"/>
    </row>
    <row r="100" spans="2:5" x14ac:dyDescent="0.25">
      <c r="B100" s="14" t="s">
        <v>8</v>
      </c>
      <c r="C100" s="14" t="s">
        <v>9</v>
      </c>
      <c r="D100" s="14" t="s">
        <v>13</v>
      </c>
      <c r="E100" s="14" t="s">
        <v>19</v>
      </c>
    </row>
    <row r="101" spans="2:5" x14ac:dyDescent="0.25">
      <c r="B101" s="56">
        <v>42736</v>
      </c>
      <c r="C101" t="s">
        <v>10</v>
      </c>
      <c r="D101" t="s">
        <v>14</v>
      </c>
      <c r="E101" s="46">
        <v>95</v>
      </c>
    </row>
    <row r="102" spans="2:5" x14ac:dyDescent="0.25">
      <c r="B102" s="56">
        <v>42750</v>
      </c>
      <c r="C102" t="s">
        <v>11</v>
      </c>
      <c r="D102" t="s">
        <v>15</v>
      </c>
      <c r="E102" s="46">
        <v>325</v>
      </c>
    </row>
    <row r="103" spans="2:5" x14ac:dyDescent="0.25">
      <c r="B103" s="56">
        <v>42752</v>
      </c>
      <c r="C103" t="s">
        <v>11</v>
      </c>
      <c r="D103" t="s">
        <v>16</v>
      </c>
      <c r="E103" s="46">
        <v>250</v>
      </c>
    </row>
    <row r="104" spans="2:5" x14ac:dyDescent="0.25">
      <c r="B104" s="56">
        <v>42756</v>
      </c>
      <c r="C104" t="s">
        <v>10</v>
      </c>
      <c r="D104" t="s">
        <v>15</v>
      </c>
      <c r="E104" s="46">
        <v>125</v>
      </c>
    </row>
    <row r="105" spans="2:5" x14ac:dyDescent="0.25">
      <c r="B105" s="56">
        <v>42768</v>
      </c>
      <c r="C105" t="s">
        <v>11</v>
      </c>
      <c r="D105" t="s">
        <v>15</v>
      </c>
      <c r="E105" s="46">
        <v>235</v>
      </c>
    </row>
    <row r="106" spans="2:5" x14ac:dyDescent="0.25">
      <c r="B106" s="56">
        <v>42786</v>
      </c>
      <c r="C106" t="s">
        <v>12</v>
      </c>
      <c r="D106" t="s">
        <v>17</v>
      </c>
      <c r="E106" s="46">
        <v>20</v>
      </c>
    </row>
    <row r="107" spans="2:5" x14ac:dyDescent="0.25">
      <c r="B107" s="56">
        <v>42791</v>
      </c>
      <c r="C107" t="s">
        <v>12</v>
      </c>
      <c r="D107" t="s">
        <v>16</v>
      </c>
      <c r="E107" s="46">
        <v>125</v>
      </c>
    </row>
    <row r="108" spans="2:5" x14ac:dyDescent="0.25">
      <c r="B108" s="56">
        <v>42791</v>
      </c>
      <c r="C108" t="s">
        <v>12</v>
      </c>
      <c r="D108" t="s">
        <v>18</v>
      </c>
      <c r="E108" s="46">
        <v>125</v>
      </c>
    </row>
  </sheetData>
  <phoneticPr fontId="12" type="noConversion"/>
  <pageMargins left="0.7" right="0.7" top="0.75" bottom="0.75" header="0.3" footer="0.3"/>
  <pageSetup paperSize="9" scale="66" orientation="portrait" r:id="rId2"/>
  <rowBreaks count="2" manualBreakCount="2">
    <brk id="47" max="15" man="1"/>
    <brk id="94" max="15" man="1"/>
  </rowBreaks>
  <colBreaks count="1" manualBreakCount="1">
    <brk id="7" max="107" man="1"/>
  </colBreaks>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N108"/>
  <sheetViews>
    <sheetView showGridLines="0" zoomScaleNormal="100" workbookViewId="0"/>
  </sheetViews>
  <sheetFormatPr defaultColWidth="9.140625" defaultRowHeight="15" x14ac:dyDescent="0.25"/>
  <cols>
    <col min="1" max="1" width="9.140625" style="13"/>
    <col min="2" max="2" width="14.85546875" style="14" customWidth="1"/>
    <col min="3" max="3" width="14.5703125" style="14" bestFit="1" customWidth="1"/>
    <col min="4" max="8" width="11.140625" style="14" customWidth="1"/>
    <col min="9" max="9" width="14.42578125" style="14" bestFit="1" customWidth="1"/>
    <col min="10" max="10" width="11.140625" style="14" customWidth="1"/>
    <col min="11" max="15" width="9.140625" style="14" customWidth="1"/>
    <col min="16" max="16384" width="9.140625" style="14"/>
  </cols>
  <sheetData>
    <row r="1" spans="1:14" x14ac:dyDescent="0.25">
      <c r="A1" s="13" t="s">
        <v>31</v>
      </c>
    </row>
    <row r="2" spans="1:14" x14ac:dyDescent="0.25">
      <c r="A2" s="13" t="s">
        <v>32</v>
      </c>
    </row>
    <row r="3" spans="1:14" x14ac:dyDescent="0.25">
      <c r="A3" s="13" t="s">
        <v>33</v>
      </c>
    </row>
    <row r="4" spans="1:14" x14ac:dyDescent="0.25">
      <c r="A4" s="13" t="s">
        <v>34</v>
      </c>
    </row>
    <row r="5" spans="1:14" x14ac:dyDescent="0.25">
      <c r="A5" s="15" t="s">
        <v>5</v>
      </c>
    </row>
    <row r="6" spans="1:14" x14ac:dyDescent="0.25">
      <c r="A6" s="11"/>
      <c r="K6" s="19"/>
      <c r="L6" s="19"/>
      <c r="M6" s="19"/>
      <c r="N6" s="19"/>
    </row>
    <row r="7" spans="1:14" x14ac:dyDescent="0.25">
      <c r="K7" s="19"/>
      <c r="L7" s="19"/>
      <c r="M7" s="19"/>
      <c r="N7" s="19"/>
    </row>
    <row r="8" spans="1:14" x14ac:dyDescent="0.25">
      <c r="C8" s="38"/>
      <c r="K8" s="19"/>
      <c r="L8" s="19"/>
      <c r="M8" s="19"/>
      <c r="N8" s="19"/>
    </row>
    <row r="9" spans="1:14" x14ac:dyDescent="0.25">
      <c r="C9" s="7" t="s">
        <v>21</v>
      </c>
      <c r="D9" s="58" t="s">
        <v>13</v>
      </c>
      <c r="E9" s="7"/>
      <c r="F9" s="7"/>
      <c r="G9" s="7"/>
      <c r="H9" s="7"/>
      <c r="I9" s="12"/>
      <c r="J9" s="19"/>
      <c r="K9" s="19"/>
      <c r="L9" s="19"/>
      <c r="M9" s="19"/>
      <c r="N9" s="19"/>
    </row>
    <row r="10" spans="1:14" x14ac:dyDescent="0.25">
      <c r="C10" s="6" t="s">
        <v>9</v>
      </c>
      <c r="D10" s="58" t="s">
        <v>15</v>
      </c>
      <c r="E10" s="58" t="s">
        <v>14</v>
      </c>
      <c r="F10" s="58" t="s">
        <v>17</v>
      </c>
      <c r="G10" s="58" t="s">
        <v>18</v>
      </c>
      <c r="H10" s="58" t="s">
        <v>16</v>
      </c>
      <c r="I10" s="8" t="s">
        <v>141</v>
      </c>
      <c r="J10" s="19"/>
      <c r="K10" s="19"/>
      <c r="L10" s="19"/>
      <c r="M10" s="19"/>
      <c r="N10" s="19"/>
    </row>
    <row r="11" spans="1:14" x14ac:dyDescent="0.25">
      <c r="C11" s="6" t="s">
        <v>10</v>
      </c>
      <c r="D11" s="59">
        <v>125</v>
      </c>
      <c r="E11" s="59">
        <v>95</v>
      </c>
      <c r="F11" s="59"/>
      <c r="G11" s="59"/>
      <c r="H11" s="59"/>
      <c r="I11" s="66">
        <v>220</v>
      </c>
      <c r="J11" s="19"/>
      <c r="K11" s="19"/>
      <c r="L11" s="19"/>
      <c r="M11" s="19"/>
      <c r="N11" s="19"/>
    </row>
    <row r="12" spans="1:14" x14ac:dyDescent="0.25">
      <c r="C12" s="6" t="s">
        <v>12</v>
      </c>
      <c r="D12" s="59"/>
      <c r="E12" s="59"/>
      <c r="F12" s="59">
        <v>20</v>
      </c>
      <c r="G12" s="59">
        <v>125</v>
      </c>
      <c r="H12" s="59">
        <v>125</v>
      </c>
      <c r="I12" s="66">
        <v>270</v>
      </c>
      <c r="J12" s="19"/>
      <c r="K12" s="19"/>
      <c r="L12" s="19"/>
      <c r="M12" s="19"/>
      <c r="N12" s="19"/>
    </row>
    <row r="13" spans="1:14" x14ac:dyDescent="0.25">
      <c r="C13" s="6" t="s">
        <v>11</v>
      </c>
      <c r="D13" s="59">
        <v>560</v>
      </c>
      <c r="E13" s="59"/>
      <c r="F13" s="59"/>
      <c r="G13" s="59"/>
      <c r="H13" s="59">
        <v>250</v>
      </c>
      <c r="I13" s="66">
        <v>810</v>
      </c>
      <c r="J13" s="19"/>
    </row>
    <row r="14" spans="1:14" x14ac:dyDescent="0.25">
      <c r="C14" s="8" t="s">
        <v>141</v>
      </c>
      <c r="D14" s="57">
        <v>685</v>
      </c>
      <c r="E14" s="57">
        <v>95</v>
      </c>
      <c r="F14" s="57">
        <v>20</v>
      </c>
      <c r="G14" s="57">
        <v>125</v>
      </c>
      <c r="H14" s="57">
        <v>375</v>
      </c>
      <c r="I14" s="57">
        <v>1300</v>
      </c>
      <c r="J14" s="19"/>
      <c r="K14" s="19"/>
    </row>
    <row r="15" spans="1:14" x14ac:dyDescent="0.25">
      <c r="C15"/>
      <c r="D15"/>
      <c r="E15"/>
      <c r="K15" s="19"/>
    </row>
    <row r="16" spans="1:14" x14ac:dyDescent="0.25">
      <c r="C16"/>
      <c r="D16"/>
      <c r="E16"/>
      <c r="K16" s="19"/>
    </row>
    <row r="17" spans="3:11" x14ac:dyDescent="0.25">
      <c r="C17"/>
      <c r="D17"/>
      <c r="E17"/>
      <c r="K17" s="19"/>
    </row>
    <row r="18" spans="3:11" x14ac:dyDescent="0.25">
      <c r="C18"/>
      <c r="D18"/>
      <c r="E18"/>
    </row>
    <row r="19" spans="3:11" x14ac:dyDescent="0.25">
      <c r="C19"/>
      <c r="D19"/>
      <c r="E19"/>
    </row>
    <row r="20" spans="3:11" x14ac:dyDescent="0.25">
      <c r="C20"/>
      <c r="D20"/>
      <c r="E20"/>
    </row>
    <row r="21" spans="3:11" x14ac:dyDescent="0.25">
      <c r="C21"/>
      <c r="D21"/>
      <c r="E21"/>
    </row>
    <row r="22" spans="3:11" x14ac:dyDescent="0.25">
      <c r="C22"/>
      <c r="D22"/>
      <c r="E22"/>
    </row>
    <row r="23" spans="3:11" x14ac:dyDescent="0.25">
      <c r="C23"/>
      <c r="D23"/>
      <c r="E23"/>
    </row>
    <row r="24" spans="3:11" x14ac:dyDescent="0.25">
      <c r="C24"/>
      <c r="D24"/>
      <c r="E24"/>
    </row>
    <row r="25" spans="3:11" x14ac:dyDescent="0.25">
      <c r="C25"/>
      <c r="D25"/>
      <c r="E25"/>
    </row>
    <row r="26" spans="3:11" x14ac:dyDescent="0.25">
      <c r="C26"/>
      <c r="D26"/>
      <c r="E26"/>
    </row>
    <row r="100" spans="2:10" x14ac:dyDescent="0.25">
      <c r="B100" s="16" t="s">
        <v>8</v>
      </c>
      <c r="C100" s="16" t="s">
        <v>9</v>
      </c>
      <c r="D100" s="16" t="s">
        <v>13</v>
      </c>
      <c r="E100" s="16" t="s">
        <v>19</v>
      </c>
    </row>
    <row r="101" spans="2:10" x14ac:dyDescent="0.25">
      <c r="B101" s="56">
        <v>42736</v>
      </c>
      <c r="C101" s="67" t="s">
        <v>10</v>
      </c>
      <c r="D101" s="67" t="s">
        <v>14</v>
      </c>
      <c r="E101" s="68">
        <v>95</v>
      </c>
    </row>
    <row r="102" spans="2:10" x14ac:dyDescent="0.25">
      <c r="B102" s="56">
        <v>42750</v>
      </c>
      <c r="C102" s="67" t="s">
        <v>11</v>
      </c>
      <c r="D102" s="67" t="s">
        <v>15</v>
      </c>
      <c r="E102" s="68">
        <v>325</v>
      </c>
    </row>
    <row r="103" spans="2:10" x14ac:dyDescent="0.25">
      <c r="B103" s="56">
        <v>42752</v>
      </c>
      <c r="C103" s="67" t="s">
        <v>11</v>
      </c>
      <c r="D103" s="67" t="s">
        <v>16</v>
      </c>
      <c r="E103" s="68">
        <v>250</v>
      </c>
    </row>
    <row r="104" spans="2:10" x14ac:dyDescent="0.25">
      <c r="B104" s="56">
        <v>42756</v>
      </c>
      <c r="C104" s="67" t="s">
        <v>10</v>
      </c>
      <c r="D104" s="67" t="s">
        <v>15</v>
      </c>
      <c r="E104" s="68">
        <v>125</v>
      </c>
    </row>
    <row r="105" spans="2:10" x14ac:dyDescent="0.25">
      <c r="B105" s="56">
        <v>42768</v>
      </c>
      <c r="C105" s="67" t="s">
        <v>11</v>
      </c>
      <c r="D105" s="67" t="s">
        <v>15</v>
      </c>
      <c r="E105" s="68">
        <v>235</v>
      </c>
    </row>
    <row r="106" spans="2:10" x14ac:dyDescent="0.25">
      <c r="B106" s="56">
        <v>42786</v>
      </c>
      <c r="C106" s="67" t="s">
        <v>12</v>
      </c>
      <c r="D106" s="67" t="s">
        <v>17</v>
      </c>
      <c r="E106" s="68">
        <v>20</v>
      </c>
    </row>
    <row r="107" spans="2:10" x14ac:dyDescent="0.25">
      <c r="B107" s="56">
        <v>42791</v>
      </c>
      <c r="C107" s="67" t="s">
        <v>12</v>
      </c>
      <c r="D107" s="67" t="s">
        <v>16</v>
      </c>
      <c r="E107" s="68">
        <v>125</v>
      </c>
      <c r="J107" s="1"/>
    </row>
    <row r="108" spans="2:10" x14ac:dyDescent="0.25">
      <c r="B108" s="56">
        <v>42791</v>
      </c>
      <c r="C108" s="67" t="s">
        <v>12</v>
      </c>
      <c r="D108" s="67" t="s">
        <v>18</v>
      </c>
      <c r="E108" s="68">
        <v>125</v>
      </c>
    </row>
  </sheetData>
  <phoneticPr fontId="12" type="noConversion"/>
  <pageMargins left="0.7" right="0.7" top="0.75" bottom="0.75" header="0.3" footer="0.3"/>
  <pageSetup paperSize="9" orientation="portrait" r:id="rId2"/>
  <rowBreaks count="2" manualBreakCount="2">
    <brk id="47" max="9" man="1"/>
    <brk id="94" max="9" man="1"/>
  </rowBreaks>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Props13.xml><?xml version="1.0" encoding="utf-8"?>
<ds:datastoreItem xmlns:ds="http://schemas.openxmlformats.org/officeDocument/2006/customXml" ds:itemID="{7F08E896-550B-4A3C-B56E-9540575C694A}">
  <ds:schemaRefs>
    <ds:schemaRef ds:uri="http://schemas.microsoft.com/sharepoint/v3/contenttype/forms"/>
  </ds:schemaRefs>
</ds:datastoreItem>
</file>

<file path=customXml/itemProps21.xml><?xml version="1.0" encoding="utf-8"?>
<ds:datastoreItem xmlns:ds="http://schemas.openxmlformats.org/officeDocument/2006/customXml" ds:itemID="{EE5C8CB5-71A9-485D-81A4-FDC8363A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D7F44CAA-2682-4B2B-8C04-5B8DBC979155}">
  <ds:schemaRefs>
    <ds:schemaRef ds:uri="http://purl.org/dc/elements/1.1/"/>
    <ds:schemaRef ds:uri="http://schemas.microsoft.com/office/2006/documentManagement/types"/>
    <ds:schemaRef ds:uri="7f83e6f8-886b-43af-82bd-c70191393313"/>
    <ds:schemaRef ds:uri="dd7c47ff-c060-483d-b183-fc753face390"/>
    <ds:schemaRef ds:uri="http://schemas.microsoft.com/sharepoint/v3"/>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TM16410255</ap:Template>
  <ap:DocSecurity>0</ap:DocSecurity>
  <ap:ScaleCrop>false</ap:ScaleCrop>
  <ap:HeadingPairs>
    <vt:vector baseType="variant" size="2">
      <vt:variant>
        <vt:lpstr>Worksheets</vt:lpstr>
      </vt:variant>
      <vt:variant>
        <vt:i4>26</vt:i4>
      </vt:variant>
    </vt:vector>
  </ap:HeadingPairs>
  <ap:TitlesOfParts>
    <vt:vector baseType="lpstr" size="26">
      <vt:lpstr>Začátek</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Další informace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2021-10-21T09:20:33Z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0x010100622B1C47AD08B946A60F426AF87C5B61</vt:lpwstr>
  </property>
</Properties>
</file>