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EA30D0DD-EC40-4472-BA70-BBC0532A1609}" xr6:coauthVersionLast="47" xr6:coauthVersionMax="47" xr10:uidLastSave="{00000000-0000-0000-0000-000000000000}"/>
  <bookViews>
    <workbookView xWindow="-120" yWindow="-120" windowWidth="29040" windowHeight="15840" activeTab="1" xr2:uid="{C0462093-3061-42E1-8766-04166B065A9C}"/>
  </bookViews>
  <sheets>
    <sheet name="Info" sheetId="3" r:id="rId1"/>
    <sheet name="List1" sheetId="1" r:id="rId2"/>
    <sheet name="Excel k pohovoru 1 řešení" sheetId="2" r:id="rId3"/>
  </sheets>
  <definedNames>
    <definedName name="_xlnm._FilterDatabase" localSheetId="2" hidden="1">'Excel k pohovoru 1 řešení'!$A$2:$I$12</definedName>
    <definedName name="_xlnm._FilterDatabase" localSheetId="1" hidden="1">List1!$A$2:$I$12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7" i="2" l="1"/>
  <c r="G12" i="2"/>
  <c r="F12" i="2"/>
  <c r="E12" i="2"/>
  <c r="I12" i="2" s="1"/>
  <c r="I11" i="2"/>
  <c r="H11" i="2"/>
  <c r="G11" i="2"/>
  <c r="F11" i="2"/>
  <c r="E11" i="2"/>
  <c r="I10" i="2"/>
  <c r="G10" i="2"/>
  <c r="F10" i="2"/>
  <c r="E10" i="2"/>
  <c r="H10" i="2" s="1"/>
  <c r="I9" i="2"/>
  <c r="G9" i="2"/>
  <c r="F9" i="2"/>
  <c r="E9" i="2"/>
  <c r="H9" i="2" s="1"/>
  <c r="B19" i="2" s="1"/>
  <c r="I8" i="2"/>
  <c r="H8" i="2"/>
  <c r="G8" i="2"/>
  <c r="F8" i="2"/>
  <c r="E8" i="2"/>
  <c r="I7" i="2"/>
  <c r="H7" i="2"/>
  <c r="G7" i="2"/>
  <c r="F7" i="2"/>
  <c r="E7" i="2"/>
  <c r="G6" i="2"/>
  <c r="F6" i="2"/>
  <c r="E6" i="2"/>
  <c r="I6" i="2" s="1"/>
  <c r="I5" i="2"/>
  <c r="H5" i="2"/>
  <c r="G5" i="2"/>
  <c r="F5" i="2"/>
  <c r="E5" i="2"/>
  <c r="G4" i="2"/>
  <c r="F4" i="2"/>
  <c r="E4" i="2"/>
  <c r="I4" i="2" s="1"/>
  <c r="H3" i="2"/>
  <c r="G3" i="2"/>
  <c r="F3" i="2"/>
  <c r="E3" i="2"/>
  <c r="I3" i="2" s="1"/>
  <c r="D1" i="2"/>
  <c r="C1" i="2"/>
  <c r="M27" i="1"/>
  <c r="H4" i="2" l="1"/>
  <c r="H12" i="2"/>
  <c r="H6" i="2"/>
  <c r="B15" i="2"/>
  <c r="B16" i="2"/>
</calcChain>
</file>

<file path=xl/sharedStrings.xml><?xml version="1.0" encoding="utf-8"?>
<sst xmlns="http://schemas.openxmlformats.org/spreadsheetml/2006/main" count="97" uniqueCount="55">
  <si>
    <t>Datum</t>
  </si>
  <si>
    <t>Produkt</t>
  </si>
  <si>
    <t>Počet kusů</t>
  </si>
  <si>
    <t>Produkt A</t>
  </si>
  <si>
    <t>Produkt B</t>
  </si>
  <si>
    <t>Produkt C</t>
  </si>
  <si>
    <t>Produkt D</t>
  </si>
  <si>
    <t>Produkt E</t>
  </si>
  <si>
    <t>Produkt F</t>
  </si>
  <si>
    <t>Produkt G</t>
  </si>
  <si>
    <t>Produkt H</t>
  </si>
  <si>
    <t>Produkt I</t>
  </si>
  <si>
    <t>Produkt J</t>
  </si>
  <si>
    <t>Tržba celkem</t>
  </si>
  <si>
    <t>Cena bez DPH</t>
  </si>
  <si>
    <t>Marže</t>
  </si>
  <si>
    <t>MIN</t>
  </si>
  <si>
    <t>MAX</t>
  </si>
  <si>
    <t>Tržby v EUR</t>
  </si>
  <si>
    <t>Zadání</t>
  </si>
  <si>
    <t>Přejmenujte list na Prodejní data</t>
  </si>
  <si>
    <t xml:space="preserve">Zvýrazněte záhlaví tabulky tmavě modrou barvou a změňte barvu písma v záhlaví na bílou </t>
  </si>
  <si>
    <t>Změňte formát sloupce Počet kusů na číslo s jedním desetinným místem</t>
  </si>
  <si>
    <t>Všechny sloupce tabulky nastavte na stejnou šířku 16px</t>
  </si>
  <si>
    <t>Vložte do záhlaví tabulky jednoduchý filtr</t>
  </si>
  <si>
    <t>V buňce C1 spočítejte počet kusů celkem, výpočet musí reagovat na filtr v tabulce</t>
  </si>
  <si>
    <t>V buňce D1 spočítejte průměrnou cenu produktů, výpočet musí reagovat na filtr v tabulce</t>
  </si>
  <si>
    <t>Ve sloupci Tržba celkem spočítejte tržbu produktů</t>
  </si>
  <si>
    <t>Označte ve sloupci Cena vč. DPH ceny vyšší než průměrná cena zeleně (ne manuálně)</t>
  </si>
  <si>
    <t>Změňte formát sloupce Cena vč. DPH na českou měnu bez desetinných míst</t>
  </si>
  <si>
    <t>Cena vč. DPH</t>
  </si>
  <si>
    <t>Ve sloupci Cena bez DPH spočítejte cenu produktů bez DPH, sazba DPH je uvedená v buňce F1</t>
  </si>
  <si>
    <t>Stav</t>
  </si>
  <si>
    <t>Do sloupce Stav uveďte na řádky pomocí funkce slovo Splněno, pokud je Počet kusů větší nebo roven číslu 5, v ostatních případech uveďte Nesplněno</t>
  </si>
  <si>
    <t>Splněno</t>
  </si>
  <si>
    <t>Buňky se slovem Splněno označte žlutě a buňky se slovem Nesplněno označte modře (ne manuálně)</t>
  </si>
  <si>
    <t>Ve sloupci marže spočítejte celkovou výši marže z tržeb dle následujících pravidel:
&gt; pokud je Celková tržba mezi 400 Kč a 600 Kč, tak je výše marže 5%
&gt; pokud je Celková tržba menší nebo rovna 400 Kč, tak je výše marže 2%
&gt; pokud je Celková tržba vyšší nebo rovna 600 Kč, tak je výše marže 10%</t>
  </si>
  <si>
    <t>V buňce B15 najděte pomocí funkce nejnižší hodnotu z celkových tržeb</t>
  </si>
  <si>
    <t>V buňce B16 najděte pomocí funkce nejvyšší hodnotu z celkových tržeb</t>
  </si>
  <si>
    <t>Ve sloupci Tržby v EUR přepočítejce celkové tržby kurzem v buňce I1</t>
  </si>
  <si>
    <t>Z tabulky vytvořte graf, který vidíte na obrázku, pokuste se ho stejně zformátovat</t>
  </si>
  <si>
    <t>Seřaďte tabulku podle Celkových tržeb od nejvyšší po nejnižší</t>
  </si>
  <si>
    <t>Do buňky B19 vyhledejte pomocí funkce z tabulky marži pro vybraný produkt, který je uvedený v buňce A19</t>
  </si>
  <si>
    <t xml:space="preserve">POČET ZÍSKANÝCH BODŮ CELKEM </t>
  </si>
  <si>
    <t>EUR/CZK</t>
  </si>
  <si>
    <t>V buňce B15 najděte pomocí funkce nejnižší hodnotu ze sloupce Tržba celkem</t>
  </si>
  <si>
    <t>V buňce B16 najděte pomocí funkce nejvyšší hodnotu ze sloupce Tržba celkem</t>
  </si>
  <si>
    <t>Ve sloupci marže spočítejte celkovou výši marže z tržeb dle následujících pravidel:
- pokud je Tržba celkem mezi 400 Kč a 600 Kč, tak je výše marže 5%
- pokud je Tržba celkem menší nebo rovna 400 Kč, tak je výše marže 2%
- pokud je Tržba celkem vyšší nebo rovna 600 Kč, tak je výše marže 10%</t>
  </si>
  <si>
    <t>Jedná se o cvičný excelový soubor z webu Akademie Excelu, který je dostupný na</t>
  </si>
  <si>
    <t>Akademie Excelu</t>
  </si>
  <si>
    <t xml:space="preserve">Pro více video návodů navštivte náš Youtube kanál Akademie Excelu nebo web Akademie Excelu. </t>
  </si>
  <si>
    <t>Youtube Akademie Excelu</t>
  </si>
  <si>
    <t>Facebook Akademie Excelu</t>
  </si>
  <si>
    <t>LinkedIn Akademie Excelu</t>
  </si>
  <si>
    <t>Seřaďte tabulku podle celkových tržeb od nejnižší po nejvyšší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</si>
</sst>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_-* #,##0\ [$Kč-405]_-;\-* #,##0\ [$Kč-405]_-;_-* &quot;-&quot;??\ [$Kč-405]_-;_-@_-"/>
    <numFmt numFmtId="165" formatCode="_-* #,##0.00\ [$€-1]_-;\-* #,##0.00\ [$€-1]_-;_-* &quot;-&quot;??\ [$€-1]_-;_-@_-"/>
    <numFmt numFmtId="166" formatCode="#,##0\ [$Kč-405];\-#,##0\ [$Kč-405]"/>
    <numFmt numFmtId="167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5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44" fontId="0" fillId="0" borderId="1" xfId="1" applyFont="1" applyBorder="1"/>
    <xf numFmtId="165" fontId="0" fillId="0" borderId="1" xfId="0" applyNumberForma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66" fontId="0" fillId="0" borderId="1" xfId="0" applyNumberFormat="1" applyBorder="1"/>
    <xf numFmtId="0" fontId="0" fillId="6" borderId="0" xfId="0" applyFill="1"/>
    <xf numFmtId="164" fontId="0" fillId="6" borderId="0" xfId="1" applyNumberFormat="1" applyFont="1" applyFill="1"/>
    <xf numFmtId="9" fontId="0" fillId="6" borderId="0" xfId="0" applyNumberFormat="1" applyFill="1"/>
    <xf numFmtId="164" fontId="0" fillId="6" borderId="0" xfId="0" applyNumberFormat="1" applyFill="1"/>
    <xf numFmtId="44" fontId="0" fillId="6" borderId="0" xfId="1" applyFont="1" applyFill="1"/>
    <xf numFmtId="0" fontId="2" fillId="0" borderId="0" xfId="0" applyFont="1"/>
    <xf numFmtId="0" fontId="3" fillId="5" borderId="0" xfId="0" applyFont="1" applyFill="1" applyAlignment="1">
      <alignment horizontal="center"/>
    </xf>
    <xf numFmtId="167" fontId="0" fillId="0" borderId="1" xfId="0" applyNumberForma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0" fillId="6" borderId="0" xfId="1" applyNumberFormat="1" applyFont="1" applyFill="1"/>
    <xf numFmtId="1" fontId="0" fillId="0" borderId="1" xfId="0" applyNumberFormat="1" applyBorder="1"/>
    <xf numFmtId="0" fontId="0" fillId="7" borderId="0" xfId="0" applyFill="1"/>
    <xf numFmtId="0" fontId="8" fillId="7" borderId="0" xfId="2" applyFill="1"/>
    <xf numFmtId="2" fontId="0" fillId="6" borderId="0" xfId="0" applyNumberFormat="1" applyFill="1"/>
    <xf numFmtId="2" fontId="0" fillId="0" borderId="0" xfId="0" applyNumberFormat="1"/>
    <xf numFmtId="2" fontId="0" fillId="0" borderId="1" xfId="0" applyNumberFormat="1" applyBorder="1"/>
    <xf numFmtId="2" fontId="0" fillId="0" borderId="1" xfId="1" applyNumberFormat="1" applyFont="1" applyBorder="1"/>
    <xf numFmtId="0" fontId="0" fillId="7" borderId="0" xfId="0" applyFill="1"/>
    <xf numFmtId="0" fontId="0" fillId="0" borderId="0" xfId="0"/>
    <xf numFmtId="0" fontId="8" fillId="7" borderId="0" xfId="2" applyFill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0" xfId="2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</cellXfs>
  <cellStyles count="3">
    <cellStyle name="Hypertextový odkaz" xfId="2" builtinId="8"/>
    <cellStyle name="Měna" xfId="1" builtinId="4"/>
    <cellStyle name="Normální" xfId="0" builtinId="0"/>
  </cellStyles>
  <dxfs count="5">
    <dxf>
      <font>
        <strike/>
        <color theme="0" tint="-0.24994659260841701"/>
      </font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  <color theme="0" tint="-0.24994659260841701"/>
      </font>
    </dxf>
  </dxfs>
  <tableStyles count="0" defaultTableStyle="TableStyleMedium2" defaultPivotStyle="PivotStyleLight16"/>
  <colors>
    <mruColors>
      <color rgb="FFFFF5D9"/>
      <color rgb="FFFFFE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Celková tržba produktů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'Excel k pohovoru 1 řešení'!$E$2</c:f>
              <c:strCache>
                <c:ptCount val="1"/>
                <c:pt idx="0">
                  <c:v>Tržba celkem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'Excel k pohovoru 1 řešení'!$A$3:$A$12</c:f>
              <c:numCache>
                <c:formatCode>m/d/yyyy</c:formatCode>
                <c:ptCount val="10"/>
                <c:pt idx="0">
                  <c:v>44199</c:v>
                </c:pt>
                <c:pt idx="1">
                  <c:v>44206</c:v>
                </c:pt>
                <c:pt idx="2">
                  <c:v>44205</c:v>
                </c:pt>
                <c:pt idx="3">
                  <c:v>44204</c:v>
                </c:pt>
                <c:pt idx="4">
                  <c:v>44203</c:v>
                </c:pt>
                <c:pt idx="5">
                  <c:v>44198</c:v>
                </c:pt>
                <c:pt idx="6">
                  <c:v>44202</c:v>
                </c:pt>
                <c:pt idx="7">
                  <c:v>44200</c:v>
                </c:pt>
                <c:pt idx="8">
                  <c:v>44201</c:v>
                </c:pt>
                <c:pt idx="9">
                  <c:v>44197</c:v>
                </c:pt>
              </c:numCache>
            </c:numRef>
          </c:cat>
          <c:val>
            <c:numRef>
              <c:f>'Excel k pohovoru 1 řešení'!$E$3:$E$12</c:f>
              <c:numCache>
                <c:formatCode>_-* #\ ##0\ [$Kč-405]_-;\-* #\ ##0\ [$Kč-405]_-;_-* "-"??\ [$Kč-405]_-;_-@_-</c:formatCode>
                <c:ptCount val="10"/>
                <c:pt idx="0">
                  <c:v>1500</c:v>
                </c:pt>
                <c:pt idx="1">
                  <c:v>1400</c:v>
                </c:pt>
                <c:pt idx="2">
                  <c:v>1190</c:v>
                </c:pt>
                <c:pt idx="3">
                  <c:v>925</c:v>
                </c:pt>
                <c:pt idx="4">
                  <c:v>620</c:v>
                </c:pt>
                <c:pt idx="5">
                  <c:v>500</c:v>
                </c:pt>
                <c:pt idx="6">
                  <c:v>435</c:v>
                </c:pt>
                <c:pt idx="7">
                  <c:v>240</c:v>
                </c:pt>
                <c:pt idx="8">
                  <c:v>152</c:v>
                </c:pt>
                <c:pt idx="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A-4D9F-9C8D-36043604ED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9"/>
        <c:overlap val="-27"/>
        <c:axId val="343907648"/>
        <c:axId val="343903904"/>
      </c:barChart>
      <c:dateAx>
        <c:axId val="3439076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3903904"/>
        <c:crosses val="autoZero"/>
        <c:auto val="1"/>
        <c:lblOffset val="100"/>
        <c:baseTimeUnit val="days"/>
      </c:dateAx>
      <c:valAx>
        <c:axId val="343903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Tržba celkem</a:t>
                </a:r>
              </a:p>
            </c:rich>
          </c:tx>
          <c:layout>
            <c:manualLayout>
              <c:xMode val="edge"/>
              <c:yMode val="edge"/>
              <c:x val="8.8770528184642702E-3"/>
              <c:y val="0.379441469742141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_-* #\ ##0\ [$Kč-405]_-;\-* #\ ##0\ [$Kč-405]_-;_-* &quot;-&quot;??\ [$Kč-405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390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Celková tržba produktů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'Excel k pohovoru 1 řešení'!$E$2</c:f>
              <c:strCache>
                <c:ptCount val="1"/>
                <c:pt idx="0">
                  <c:v>Tržba celkem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'Excel k pohovoru 1 řešení'!$A$3:$A$12</c:f>
              <c:numCache>
                <c:formatCode>m/d/yyyy</c:formatCode>
                <c:ptCount val="10"/>
                <c:pt idx="0">
                  <c:v>44199</c:v>
                </c:pt>
                <c:pt idx="1">
                  <c:v>44206</c:v>
                </c:pt>
                <c:pt idx="2">
                  <c:v>44205</c:v>
                </c:pt>
                <c:pt idx="3">
                  <c:v>44204</c:v>
                </c:pt>
                <c:pt idx="4">
                  <c:v>44203</c:v>
                </c:pt>
                <c:pt idx="5">
                  <c:v>44198</c:v>
                </c:pt>
                <c:pt idx="6">
                  <c:v>44202</c:v>
                </c:pt>
                <c:pt idx="7">
                  <c:v>44200</c:v>
                </c:pt>
                <c:pt idx="8">
                  <c:v>44201</c:v>
                </c:pt>
                <c:pt idx="9">
                  <c:v>44197</c:v>
                </c:pt>
              </c:numCache>
            </c:numRef>
          </c:cat>
          <c:val>
            <c:numRef>
              <c:f>'Excel k pohovoru 1 řešení'!$E$3:$E$12</c:f>
              <c:numCache>
                <c:formatCode>_-* #\ ##0\ [$Kč-405]_-;\-* #\ ##0\ [$Kč-405]_-;_-* "-"??\ [$Kč-405]_-;_-@_-</c:formatCode>
                <c:ptCount val="10"/>
                <c:pt idx="0">
                  <c:v>1500</c:v>
                </c:pt>
                <c:pt idx="1">
                  <c:v>1400</c:v>
                </c:pt>
                <c:pt idx="2">
                  <c:v>1190</c:v>
                </c:pt>
                <c:pt idx="3">
                  <c:v>925</c:v>
                </c:pt>
                <c:pt idx="4">
                  <c:v>620</c:v>
                </c:pt>
                <c:pt idx="5">
                  <c:v>500</c:v>
                </c:pt>
                <c:pt idx="6">
                  <c:v>435</c:v>
                </c:pt>
                <c:pt idx="7">
                  <c:v>240</c:v>
                </c:pt>
                <c:pt idx="8">
                  <c:v>152</c:v>
                </c:pt>
                <c:pt idx="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2-48B5-95E9-BE16598A8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-27"/>
        <c:axId val="53126336"/>
        <c:axId val="53123424"/>
      </c:barChart>
      <c:dateAx>
        <c:axId val="531263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123424"/>
        <c:crosses val="autoZero"/>
        <c:auto val="1"/>
        <c:lblOffset val="100"/>
        <c:baseTimeUnit val="days"/>
      </c:dateAx>
      <c:valAx>
        <c:axId val="531234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Tržba celkem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_-* #\ ##0\ [$Kč-405]_-;\-* #\ ##0\ [$Kč-405]_-;_-* &quot;-&quot;??\ [$Kč-405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12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M$2" lockText="1" noThreeD="1"/>
</file>

<file path=xl/ctrlProps/ctrlProp10.xml><?xml version="1.0" encoding="utf-8"?>
<formControlPr xmlns="http://schemas.microsoft.com/office/spreadsheetml/2009/9/main" objectType="CheckBox" fmlaLink="M11" lockText="1" noThreeD="1"/>
</file>

<file path=xl/ctrlProps/ctrlProp11.xml><?xml version="1.0" encoding="utf-8"?>
<formControlPr xmlns="http://schemas.microsoft.com/office/spreadsheetml/2009/9/main" objectType="CheckBox" fmlaLink="M12" lockText="1" noThreeD="1"/>
</file>

<file path=xl/ctrlProps/ctrlProp12.xml><?xml version="1.0" encoding="utf-8"?>
<formControlPr xmlns="http://schemas.microsoft.com/office/spreadsheetml/2009/9/main" objectType="CheckBox" fmlaLink="M13" lockText="1" noThreeD="1"/>
</file>

<file path=xl/ctrlProps/ctrlProp13.xml><?xml version="1.0" encoding="utf-8"?>
<formControlPr xmlns="http://schemas.microsoft.com/office/spreadsheetml/2009/9/main" objectType="CheckBox" fmlaLink="M15" lockText="1" noThreeD="1"/>
</file>

<file path=xl/ctrlProps/ctrlProp14.xml><?xml version="1.0" encoding="utf-8"?>
<formControlPr xmlns="http://schemas.microsoft.com/office/spreadsheetml/2009/9/main" objectType="CheckBox" fmlaLink="M16" lockText="1" noThreeD="1"/>
</file>

<file path=xl/ctrlProps/ctrlProp15.xml><?xml version="1.0" encoding="utf-8"?>
<formControlPr xmlns="http://schemas.microsoft.com/office/spreadsheetml/2009/9/main" objectType="CheckBox" fmlaLink="M20" lockText="1" noThreeD="1"/>
</file>

<file path=xl/ctrlProps/ctrlProp16.xml><?xml version="1.0" encoding="utf-8"?>
<formControlPr xmlns="http://schemas.microsoft.com/office/spreadsheetml/2009/9/main" objectType="CheckBox" fmlaLink="M21" lockText="1" noThreeD="1"/>
</file>

<file path=xl/ctrlProps/ctrlProp17.xml><?xml version="1.0" encoding="utf-8"?>
<formControlPr xmlns="http://schemas.microsoft.com/office/spreadsheetml/2009/9/main" objectType="CheckBox" fmlaLink="M22" lockText="1" noThreeD="1"/>
</file>

<file path=xl/ctrlProps/ctrlProp18.xml><?xml version="1.0" encoding="utf-8"?>
<formControlPr xmlns="http://schemas.microsoft.com/office/spreadsheetml/2009/9/main" objectType="CheckBox" fmlaLink="M23" lockText="1" noThreeD="1"/>
</file>

<file path=xl/ctrlProps/ctrlProp19.xml><?xml version="1.0" encoding="utf-8"?>
<formControlPr xmlns="http://schemas.microsoft.com/office/spreadsheetml/2009/9/main" objectType="CheckBox" fmlaLink="M24" lockText="1" noThreeD="1"/>
</file>

<file path=xl/ctrlProps/ctrlProp2.xml><?xml version="1.0" encoding="utf-8"?>
<formControlPr xmlns="http://schemas.microsoft.com/office/spreadsheetml/2009/9/main" objectType="CheckBox" fmlaLink="M3" lockText="1" noThreeD="1"/>
</file>

<file path=xl/ctrlProps/ctrlProp20.xml><?xml version="1.0" encoding="utf-8"?>
<formControlPr xmlns="http://schemas.microsoft.com/office/spreadsheetml/2009/9/main" objectType="CheckBox" fmlaLink="M25" lockText="1" noThreeD="1"/>
</file>

<file path=xl/ctrlProps/ctrlProp21.xml><?xml version="1.0" encoding="utf-8"?>
<formControlPr xmlns="http://schemas.microsoft.com/office/spreadsheetml/2009/9/main" objectType="CheckBox" fmlaLink="$N$2" lockText="1" noThreeD="1"/>
</file>

<file path=xl/ctrlProps/ctrlProp22.xml><?xml version="1.0" encoding="utf-8"?>
<formControlPr xmlns="http://schemas.microsoft.com/office/spreadsheetml/2009/9/main" objectType="CheckBox" fmlaLink="N3" lockText="1" noThreeD="1"/>
</file>

<file path=xl/ctrlProps/ctrlProp23.xml><?xml version="1.0" encoding="utf-8"?>
<formControlPr xmlns="http://schemas.microsoft.com/office/spreadsheetml/2009/9/main" objectType="CheckBox" fmlaLink="N4" lockText="1" noThreeD="1"/>
</file>

<file path=xl/ctrlProps/ctrlProp24.xml><?xml version="1.0" encoding="utf-8"?>
<formControlPr xmlns="http://schemas.microsoft.com/office/spreadsheetml/2009/9/main" objectType="CheckBox" fmlaLink="N5" lockText="1" noThreeD="1"/>
</file>

<file path=xl/ctrlProps/ctrlProp25.xml><?xml version="1.0" encoding="utf-8"?>
<formControlPr xmlns="http://schemas.microsoft.com/office/spreadsheetml/2009/9/main" objectType="CheckBox" fmlaLink="N6" lockText="1" noThreeD="1"/>
</file>

<file path=xl/ctrlProps/ctrlProp26.xml><?xml version="1.0" encoding="utf-8"?>
<formControlPr xmlns="http://schemas.microsoft.com/office/spreadsheetml/2009/9/main" objectType="CheckBox" fmlaLink="N7" lockText="1" noThreeD="1"/>
</file>

<file path=xl/ctrlProps/ctrlProp27.xml><?xml version="1.0" encoding="utf-8"?>
<formControlPr xmlns="http://schemas.microsoft.com/office/spreadsheetml/2009/9/main" objectType="CheckBox" fmlaLink="N8" lockText="1" noThreeD="1"/>
</file>

<file path=xl/ctrlProps/ctrlProp28.xml><?xml version="1.0" encoding="utf-8"?>
<formControlPr xmlns="http://schemas.microsoft.com/office/spreadsheetml/2009/9/main" objectType="CheckBox" fmlaLink="N9" lockText="1" noThreeD="1"/>
</file>

<file path=xl/ctrlProps/ctrlProp29.xml><?xml version="1.0" encoding="utf-8"?>
<formControlPr xmlns="http://schemas.microsoft.com/office/spreadsheetml/2009/9/main" objectType="CheckBox" fmlaLink="N10" lockText="1" noThreeD="1"/>
</file>

<file path=xl/ctrlProps/ctrlProp3.xml><?xml version="1.0" encoding="utf-8"?>
<formControlPr xmlns="http://schemas.microsoft.com/office/spreadsheetml/2009/9/main" objectType="CheckBox" fmlaLink="M4" lockText="1" noThreeD="1"/>
</file>

<file path=xl/ctrlProps/ctrlProp30.xml><?xml version="1.0" encoding="utf-8"?>
<formControlPr xmlns="http://schemas.microsoft.com/office/spreadsheetml/2009/9/main" objectType="CheckBox" fmlaLink="N11" lockText="1" noThreeD="1"/>
</file>

<file path=xl/ctrlProps/ctrlProp31.xml><?xml version="1.0" encoding="utf-8"?>
<formControlPr xmlns="http://schemas.microsoft.com/office/spreadsheetml/2009/9/main" objectType="CheckBox" fmlaLink="N12" lockText="1" noThreeD="1"/>
</file>

<file path=xl/ctrlProps/ctrlProp32.xml><?xml version="1.0" encoding="utf-8"?>
<formControlPr xmlns="http://schemas.microsoft.com/office/spreadsheetml/2009/9/main" objectType="CheckBox" fmlaLink="N13" lockText="1" noThreeD="1"/>
</file>

<file path=xl/ctrlProps/ctrlProp33.xml><?xml version="1.0" encoding="utf-8"?>
<formControlPr xmlns="http://schemas.microsoft.com/office/spreadsheetml/2009/9/main" objectType="CheckBox" fmlaLink="N15" lockText="1" noThreeD="1"/>
</file>

<file path=xl/ctrlProps/ctrlProp34.xml><?xml version="1.0" encoding="utf-8"?>
<formControlPr xmlns="http://schemas.microsoft.com/office/spreadsheetml/2009/9/main" objectType="CheckBox" fmlaLink="N16" lockText="1" noThreeD="1"/>
</file>

<file path=xl/ctrlProps/ctrlProp35.xml><?xml version="1.0" encoding="utf-8"?>
<formControlPr xmlns="http://schemas.microsoft.com/office/spreadsheetml/2009/9/main" objectType="CheckBox" fmlaLink="N20" lockText="1" noThreeD="1"/>
</file>

<file path=xl/ctrlProps/ctrlProp36.xml><?xml version="1.0" encoding="utf-8"?>
<formControlPr xmlns="http://schemas.microsoft.com/office/spreadsheetml/2009/9/main" objectType="CheckBox" fmlaLink="N21" lockText="1" noThreeD="1"/>
</file>

<file path=xl/ctrlProps/ctrlProp37.xml><?xml version="1.0" encoding="utf-8"?>
<formControlPr xmlns="http://schemas.microsoft.com/office/spreadsheetml/2009/9/main" objectType="CheckBox" fmlaLink="N22" lockText="1" noThreeD="1"/>
</file>

<file path=xl/ctrlProps/ctrlProp38.xml><?xml version="1.0" encoding="utf-8"?>
<formControlPr xmlns="http://schemas.microsoft.com/office/spreadsheetml/2009/9/main" objectType="CheckBox" fmlaLink="N23" lockText="1" noThreeD="1"/>
</file>

<file path=xl/ctrlProps/ctrlProp39.xml><?xml version="1.0" encoding="utf-8"?>
<formControlPr xmlns="http://schemas.microsoft.com/office/spreadsheetml/2009/9/main" objectType="CheckBox" fmlaLink="N24" lockText="1" noThreeD="1"/>
</file>

<file path=xl/ctrlProps/ctrlProp4.xml><?xml version="1.0" encoding="utf-8"?>
<formControlPr xmlns="http://schemas.microsoft.com/office/spreadsheetml/2009/9/main" objectType="CheckBox" fmlaLink="M5" lockText="1" noThreeD="1"/>
</file>

<file path=xl/ctrlProps/ctrlProp40.xml><?xml version="1.0" encoding="utf-8"?>
<formControlPr xmlns="http://schemas.microsoft.com/office/spreadsheetml/2009/9/main" objectType="CheckBox" fmlaLink="N25" lockText="1" noThreeD="1"/>
</file>

<file path=xl/ctrlProps/ctrlProp5.xml><?xml version="1.0" encoding="utf-8"?>
<formControlPr xmlns="http://schemas.microsoft.com/office/spreadsheetml/2009/9/main" objectType="CheckBox" fmlaLink="M6" lockText="1" noThreeD="1"/>
</file>

<file path=xl/ctrlProps/ctrlProp6.xml><?xml version="1.0" encoding="utf-8"?>
<formControlPr xmlns="http://schemas.microsoft.com/office/spreadsheetml/2009/9/main" objectType="CheckBox" fmlaLink="M7" lockText="1" noThreeD="1"/>
</file>

<file path=xl/ctrlProps/ctrlProp7.xml><?xml version="1.0" encoding="utf-8"?>
<formControlPr xmlns="http://schemas.microsoft.com/office/spreadsheetml/2009/9/main" objectType="CheckBox" fmlaLink="M8" lockText="1" noThreeD="1"/>
</file>

<file path=xl/ctrlProps/ctrlProp8.xml><?xml version="1.0" encoding="utf-8"?>
<formControlPr xmlns="http://schemas.microsoft.com/office/spreadsheetml/2009/9/main" objectType="CheckBox" fmlaLink="M9" lockText="1" noThreeD="1"/>
</file>

<file path=xl/ctrlProps/ctrlProp9.xml><?xml version="1.0" encoding="utf-8"?>
<formControlPr xmlns="http://schemas.microsoft.com/office/spreadsheetml/2009/9/main" objectType="CheckBox" fmlaLink="M10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9</xdr:row>
      <xdr:rowOff>40262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63200" cy="175476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13</xdr:row>
      <xdr:rowOff>76200</xdr:rowOff>
    </xdr:from>
    <xdr:to>
      <xdr:col>0</xdr:col>
      <xdr:colOff>600075</xdr:colOff>
      <xdr:row>16</xdr:row>
      <xdr:rowOff>85725</xdr:rowOff>
    </xdr:to>
    <xdr:pic>
      <xdr:nvPicPr>
        <xdr:cNvPr id="3" name="Obrázek 2" descr="YouTube – Aplikace na Google Pla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552700"/>
          <a:ext cx="581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16</xdr:row>
      <xdr:rowOff>28575</xdr:rowOff>
    </xdr:from>
    <xdr:to>
      <xdr:col>0</xdr:col>
      <xdr:colOff>485775</xdr:colOff>
      <xdr:row>18</xdr:row>
      <xdr:rowOff>38100</xdr:rowOff>
    </xdr:to>
    <xdr:pic>
      <xdr:nvPicPr>
        <xdr:cNvPr id="4" name="Obrázek 3" descr="Aplikace Facebook dostává redesign, mění ikonu i Messenger - Appliště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76575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123826</xdr:colOff>
      <xdr:row>18</xdr:row>
      <xdr:rowOff>76200</xdr:rowOff>
    </xdr:from>
    <xdr:to>
      <xdr:col>0</xdr:col>
      <xdr:colOff>466726</xdr:colOff>
      <xdr:row>20</xdr:row>
      <xdr:rowOff>66675</xdr:rowOff>
    </xdr:to>
    <xdr:pic>
      <xdr:nvPicPr>
        <xdr:cNvPr id="5" name="Obrázek 4" descr="ikona-linkedin | Blog netpromotio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3505200"/>
          <a:ext cx="3429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0</xdr:row>
          <xdr:rowOff>171450</xdr:rowOff>
        </xdr:from>
        <xdr:to>
          <xdr:col>12</xdr:col>
          <xdr:colOff>533400</xdr:colOff>
          <xdr:row>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</xdr:row>
          <xdr:rowOff>171450</xdr:rowOff>
        </xdr:from>
        <xdr:to>
          <xdr:col>12</xdr:col>
          <xdr:colOff>533400</xdr:colOff>
          <xdr:row>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</xdr:row>
          <xdr:rowOff>171450</xdr:rowOff>
        </xdr:from>
        <xdr:to>
          <xdr:col>12</xdr:col>
          <xdr:colOff>533400</xdr:colOff>
          <xdr:row>4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</xdr:row>
          <xdr:rowOff>171450</xdr:rowOff>
        </xdr:from>
        <xdr:to>
          <xdr:col>12</xdr:col>
          <xdr:colOff>533400</xdr:colOff>
          <xdr:row>5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</xdr:row>
          <xdr:rowOff>171450</xdr:rowOff>
        </xdr:from>
        <xdr:to>
          <xdr:col>12</xdr:col>
          <xdr:colOff>533400</xdr:colOff>
          <xdr:row>6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5</xdr:row>
          <xdr:rowOff>171450</xdr:rowOff>
        </xdr:from>
        <xdr:to>
          <xdr:col>12</xdr:col>
          <xdr:colOff>533400</xdr:colOff>
          <xdr:row>7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6</xdr:row>
          <xdr:rowOff>171450</xdr:rowOff>
        </xdr:from>
        <xdr:to>
          <xdr:col>12</xdr:col>
          <xdr:colOff>533400</xdr:colOff>
          <xdr:row>8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7</xdr:row>
          <xdr:rowOff>171450</xdr:rowOff>
        </xdr:from>
        <xdr:to>
          <xdr:col>12</xdr:col>
          <xdr:colOff>533400</xdr:colOff>
          <xdr:row>9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8</xdr:row>
          <xdr:rowOff>171450</xdr:rowOff>
        </xdr:from>
        <xdr:to>
          <xdr:col>12</xdr:col>
          <xdr:colOff>533400</xdr:colOff>
          <xdr:row>10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9</xdr:row>
          <xdr:rowOff>171450</xdr:rowOff>
        </xdr:from>
        <xdr:to>
          <xdr:col>12</xdr:col>
          <xdr:colOff>533400</xdr:colOff>
          <xdr:row>11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10</xdr:row>
          <xdr:rowOff>171450</xdr:rowOff>
        </xdr:from>
        <xdr:to>
          <xdr:col>12</xdr:col>
          <xdr:colOff>533400</xdr:colOff>
          <xdr:row>12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12</xdr:row>
          <xdr:rowOff>76200</xdr:rowOff>
        </xdr:from>
        <xdr:to>
          <xdr:col>12</xdr:col>
          <xdr:colOff>523875</xdr:colOff>
          <xdr:row>13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13</xdr:row>
          <xdr:rowOff>171450</xdr:rowOff>
        </xdr:from>
        <xdr:to>
          <xdr:col>12</xdr:col>
          <xdr:colOff>523875</xdr:colOff>
          <xdr:row>15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16</xdr:row>
          <xdr:rowOff>66675</xdr:rowOff>
        </xdr:from>
        <xdr:to>
          <xdr:col>12</xdr:col>
          <xdr:colOff>523875</xdr:colOff>
          <xdr:row>17</xdr:row>
          <xdr:rowOff>114300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18</xdr:row>
          <xdr:rowOff>171450</xdr:rowOff>
        </xdr:from>
        <xdr:to>
          <xdr:col>12</xdr:col>
          <xdr:colOff>523875</xdr:colOff>
          <xdr:row>20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19</xdr:row>
          <xdr:rowOff>171450</xdr:rowOff>
        </xdr:from>
        <xdr:to>
          <xdr:col>12</xdr:col>
          <xdr:colOff>523875</xdr:colOff>
          <xdr:row>21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20</xdr:row>
          <xdr:rowOff>171450</xdr:rowOff>
        </xdr:from>
        <xdr:to>
          <xdr:col>12</xdr:col>
          <xdr:colOff>523875</xdr:colOff>
          <xdr:row>22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21</xdr:row>
          <xdr:rowOff>171450</xdr:rowOff>
        </xdr:from>
        <xdr:to>
          <xdr:col>12</xdr:col>
          <xdr:colOff>523875</xdr:colOff>
          <xdr:row>23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22</xdr:row>
          <xdr:rowOff>171450</xdr:rowOff>
        </xdr:from>
        <xdr:to>
          <xdr:col>12</xdr:col>
          <xdr:colOff>523875</xdr:colOff>
          <xdr:row>24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23</xdr:row>
          <xdr:rowOff>171450</xdr:rowOff>
        </xdr:from>
        <xdr:to>
          <xdr:col>12</xdr:col>
          <xdr:colOff>523875</xdr:colOff>
          <xdr:row>25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31751</xdr:colOff>
      <xdr:row>28</xdr:row>
      <xdr:rowOff>0</xdr:rowOff>
    </xdr:from>
    <xdr:to>
      <xdr:col>13</xdr:col>
      <xdr:colOff>74083</xdr:colOff>
      <xdr:row>49</xdr:row>
      <xdr:rowOff>12585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6834" y="5630333"/>
          <a:ext cx="7228416" cy="4066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30690</xdr:colOff>
      <xdr:row>28</xdr:row>
      <xdr:rowOff>1059</xdr:rowOff>
    </xdr:from>
    <xdr:to>
      <xdr:col>13</xdr:col>
      <xdr:colOff>747182</xdr:colOff>
      <xdr:row>48</xdr:row>
      <xdr:rowOff>116946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0</xdr:row>
          <xdr:rowOff>171450</xdr:rowOff>
        </xdr:from>
        <xdr:to>
          <xdr:col>13</xdr:col>
          <xdr:colOff>533400</xdr:colOff>
          <xdr:row>2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1</xdr:row>
          <xdr:rowOff>171450</xdr:rowOff>
        </xdr:from>
        <xdr:to>
          <xdr:col>13</xdr:col>
          <xdr:colOff>533400</xdr:colOff>
          <xdr:row>3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2</xdr:row>
          <xdr:rowOff>171450</xdr:rowOff>
        </xdr:from>
        <xdr:to>
          <xdr:col>13</xdr:col>
          <xdr:colOff>533400</xdr:colOff>
          <xdr:row>4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3</xdr:row>
          <xdr:rowOff>171450</xdr:rowOff>
        </xdr:from>
        <xdr:to>
          <xdr:col>13</xdr:col>
          <xdr:colOff>533400</xdr:colOff>
          <xdr:row>5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4</xdr:row>
          <xdr:rowOff>171450</xdr:rowOff>
        </xdr:from>
        <xdr:to>
          <xdr:col>13</xdr:col>
          <xdr:colOff>533400</xdr:colOff>
          <xdr:row>6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5</xdr:row>
          <xdr:rowOff>171450</xdr:rowOff>
        </xdr:from>
        <xdr:to>
          <xdr:col>13</xdr:col>
          <xdr:colOff>533400</xdr:colOff>
          <xdr:row>7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6</xdr:row>
          <xdr:rowOff>171450</xdr:rowOff>
        </xdr:from>
        <xdr:to>
          <xdr:col>13</xdr:col>
          <xdr:colOff>533400</xdr:colOff>
          <xdr:row>8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7</xdr:row>
          <xdr:rowOff>171450</xdr:rowOff>
        </xdr:from>
        <xdr:to>
          <xdr:col>13</xdr:col>
          <xdr:colOff>533400</xdr:colOff>
          <xdr:row>9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8</xdr:row>
          <xdr:rowOff>171450</xdr:rowOff>
        </xdr:from>
        <xdr:to>
          <xdr:col>13</xdr:col>
          <xdr:colOff>533400</xdr:colOff>
          <xdr:row>10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9</xdr:row>
          <xdr:rowOff>171450</xdr:rowOff>
        </xdr:from>
        <xdr:to>
          <xdr:col>13</xdr:col>
          <xdr:colOff>533400</xdr:colOff>
          <xdr:row>11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10</xdr:row>
          <xdr:rowOff>171450</xdr:rowOff>
        </xdr:from>
        <xdr:to>
          <xdr:col>13</xdr:col>
          <xdr:colOff>533400</xdr:colOff>
          <xdr:row>12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12</xdr:row>
          <xdr:rowOff>76200</xdr:rowOff>
        </xdr:from>
        <xdr:to>
          <xdr:col>13</xdr:col>
          <xdr:colOff>523875</xdr:colOff>
          <xdr:row>13</xdr:row>
          <xdr:rowOff>123825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13</xdr:row>
          <xdr:rowOff>171450</xdr:rowOff>
        </xdr:from>
        <xdr:to>
          <xdr:col>13</xdr:col>
          <xdr:colOff>523875</xdr:colOff>
          <xdr:row>15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16</xdr:row>
          <xdr:rowOff>66675</xdr:rowOff>
        </xdr:from>
        <xdr:to>
          <xdr:col>13</xdr:col>
          <xdr:colOff>523875</xdr:colOff>
          <xdr:row>17</xdr:row>
          <xdr:rowOff>114300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18</xdr:row>
          <xdr:rowOff>171450</xdr:rowOff>
        </xdr:from>
        <xdr:to>
          <xdr:col>13</xdr:col>
          <xdr:colOff>523875</xdr:colOff>
          <xdr:row>20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19</xdr:row>
          <xdr:rowOff>171450</xdr:rowOff>
        </xdr:from>
        <xdr:to>
          <xdr:col>13</xdr:col>
          <xdr:colOff>523875</xdr:colOff>
          <xdr:row>21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20</xdr:row>
          <xdr:rowOff>171450</xdr:rowOff>
        </xdr:from>
        <xdr:to>
          <xdr:col>13</xdr:col>
          <xdr:colOff>523875</xdr:colOff>
          <xdr:row>22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21</xdr:row>
          <xdr:rowOff>171450</xdr:rowOff>
        </xdr:from>
        <xdr:to>
          <xdr:col>13</xdr:col>
          <xdr:colOff>523875</xdr:colOff>
          <xdr:row>23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22</xdr:row>
          <xdr:rowOff>171450</xdr:rowOff>
        </xdr:from>
        <xdr:to>
          <xdr:col>13</xdr:col>
          <xdr:colOff>523875</xdr:colOff>
          <xdr:row>24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23</xdr:row>
          <xdr:rowOff>171450</xdr:rowOff>
        </xdr:from>
        <xdr:to>
          <xdr:col>13</xdr:col>
          <xdr:colOff>523875</xdr:colOff>
          <xdr:row>25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963083</xdr:colOff>
      <xdr:row>28</xdr:row>
      <xdr:rowOff>20108</xdr:rowOff>
    </xdr:from>
    <xdr:to>
      <xdr:col>10</xdr:col>
      <xdr:colOff>381000</xdr:colOff>
      <xdr:row>48</xdr:row>
      <xdr:rowOff>137583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company/76513897/admin/" TargetMode="External"/><Relationship Id="rId2" Type="http://schemas.openxmlformats.org/officeDocument/2006/relationships/hyperlink" Target="https://www.facebook.com/akademieexcelu" TargetMode="External"/><Relationship Id="rId1" Type="http://schemas.openxmlformats.org/officeDocument/2006/relationships/hyperlink" Target="https://www.youtube.com/channel/UC0ORfwF-_QpsjFlfd3Qs-uw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kademieexcelu.cz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F58E4-675D-48A1-BC43-E8F5ABC02A1D}">
  <dimension ref="A1:Q24"/>
  <sheetViews>
    <sheetView workbookViewId="0">
      <selection activeCell="F27" sqref="F27"/>
    </sheetView>
  </sheetViews>
  <sheetFormatPr defaultRowHeight="15" x14ac:dyDescent="0.25"/>
  <sheetData>
    <row r="1" spans="1:17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7" x14ac:dyDescent="0.25">
      <c r="A11" s="31" t="s">
        <v>48</v>
      </c>
      <c r="B11" s="32"/>
      <c r="C11" s="32"/>
      <c r="D11" s="32"/>
      <c r="E11" s="32"/>
      <c r="F11" s="32"/>
      <c r="G11" s="32"/>
      <c r="H11" s="32"/>
      <c r="I11" s="26" t="s">
        <v>49</v>
      </c>
      <c r="J11" s="25"/>
      <c r="K11" s="25"/>
      <c r="L11" s="25"/>
      <c r="M11" s="25"/>
      <c r="N11" s="25"/>
      <c r="O11" s="25"/>
      <c r="P11" s="25"/>
      <c r="Q11" s="25"/>
    </row>
    <row r="12" spans="1:17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x14ac:dyDescent="0.25">
      <c r="A13" s="25" t="s">
        <v>50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x14ac:dyDescent="0.25">
      <c r="A15" s="25"/>
      <c r="B15" s="33" t="s">
        <v>51</v>
      </c>
      <c r="C15" s="34"/>
      <c r="D15" s="34"/>
      <c r="E15" s="34"/>
      <c r="F15" s="34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x14ac:dyDescent="0.25">
      <c r="A16" s="25"/>
      <c r="B16" s="33"/>
      <c r="C16" s="34"/>
      <c r="D16" s="34"/>
      <c r="E16" s="34"/>
      <c r="F16" s="34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x14ac:dyDescent="0.25">
      <c r="A17" s="25"/>
      <c r="B17" s="33" t="s">
        <v>52</v>
      </c>
      <c r="C17" s="35"/>
      <c r="D17" s="35"/>
      <c r="E17" s="35"/>
      <c r="F17" s="3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x14ac:dyDescent="0.25">
      <c r="A18" s="25"/>
      <c r="B18" s="33"/>
      <c r="C18" s="35"/>
      <c r="D18" s="35"/>
      <c r="E18" s="35"/>
      <c r="F18" s="3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x14ac:dyDescent="0.25">
      <c r="A19" s="25"/>
      <c r="B19" s="33" t="s">
        <v>53</v>
      </c>
      <c r="C19" s="35"/>
      <c r="D19" s="35"/>
      <c r="E19" s="35"/>
      <c r="F19" s="3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x14ac:dyDescent="0.25">
      <c r="A20" s="25"/>
      <c r="B20" s="33"/>
      <c r="C20" s="35"/>
      <c r="D20" s="35"/>
      <c r="E20" s="35"/>
      <c r="F20" s="3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</sheetData>
  <sheetProtection algorithmName="SHA-512" hashValue="T6yB/Xv18hJG4vNcK13w/KNOT+F90cuVEHIh+hWK1PIhaGWtf+cJGcQCH3A/0uX25+q1cowmr3ptWSPmx9O7QA==" saltValue="tNu3aPkGSGxq+OeuIRKCMg==" spinCount="100000" sheet="1" objects="1" scenarios="1"/>
  <mergeCells count="4">
    <mergeCell ref="A11:H11"/>
    <mergeCell ref="B15:F16"/>
    <mergeCell ref="B17:F18"/>
    <mergeCell ref="B19:F20"/>
  </mergeCells>
  <hyperlinks>
    <hyperlink ref="B15" r:id="rId1" display="a" xr:uid="{73C8EF73-1055-4331-A8CE-184AB05AD20A}"/>
    <hyperlink ref="B17:F18" r:id="rId2" display="Facebook Akademie Excelu" xr:uid="{309839CC-07B1-4BFD-9EC5-B41A1F8B4BE3}"/>
    <hyperlink ref="B19:F20" r:id="rId3" display="LinkedIn Akademie Excelu" xr:uid="{0FC51256-C48D-4103-8712-CC9FF8B2B8F2}"/>
    <hyperlink ref="I11" r:id="rId4" xr:uid="{5C3D3AD6-3C76-47D2-B409-5DC36AF7D9DC}"/>
  </hyperlinks>
  <pageMargins left="0.7" right="0.7" top="0.78740157499999996" bottom="0.78740157499999996" header="0.3" footer="0.3"/>
  <pageSetup paperSize="9" orientation="portrait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39399-8D53-42BB-A854-41C9F041D5B0}">
  <dimension ref="A1:M33"/>
  <sheetViews>
    <sheetView tabSelected="1" zoomScale="90" zoomScaleNormal="90" workbookViewId="0">
      <selection activeCell="I24" sqref="I24"/>
    </sheetView>
  </sheetViews>
  <sheetFormatPr defaultRowHeight="15" x14ac:dyDescent="0.25"/>
  <cols>
    <col min="1" max="9" width="16.7109375" customWidth="1"/>
    <col min="11" max="11" width="4.5703125" style="9" customWidth="1"/>
    <col min="12" max="12" width="90.7109375" style="8" customWidth="1"/>
    <col min="13" max="13" width="12.42578125" customWidth="1"/>
  </cols>
  <sheetData>
    <row r="1" spans="1:13" ht="15.95" customHeight="1" x14ac:dyDescent="0.25">
      <c r="C1" s="27"/>
      <c r="D1" s="23"/>
      <c r="F1" s="15">
        <v>0.21</v>
      </c>
      <c r="H1" t="s">
        <v>44</v>
      </c>
      <c r="I1" s="13">
        <v>24.5</v>
      </c>
      <c r="K1" s="38" t="s">
        <v>19</v>
      </c>
      <c r="L1" s="38"/>
      <c r="M1" s="10" t="s">
        <v>34</v>
      </c>
    </row>
    <row r="2" spans="1:13" ht="15.95" customHeight="1" x14ac:dyDescent="0.25">
      <c r="A2" s="21" t="s">
        <v>0</v>
      </c>
      <c r="B2" s="21" t="s">
        <v>1</v>
      </c>
      <c r="C2" s="22" t="s">
        <v>2</v>
      </c>
      <c r="D2" s="22" t="s">
        <v>30</v>
      </c>
      <c r="E2" s="22" t="s">
        <v>13</v>
      </c>
      <c r="F2" s="22" t="s">
        <v>14</v>
      </c>
      <c r="G2" s="22" t="s">
        <v>32</v>
      </c>
      <c r="H2" s="22" t="s">
        <v>15</v>
      </c>
      <c r="I2" s="22" t="s">
        <v>18</v>
      </c>
      <c r="K2" s="11">
        <v>1</v>
      </c>
      <c r="L2" s="8" t="s">
        <v>20</v>
      </c>
      <c r="M2" s="18" t="b">
        <v>0</v>
      </c>
    </row>
    <row r="3" spans="1:13" ht="15.95" customHeight="1" x14ac:dyDescent="0.25">
      <c r="A3" s="3">
        <v>44199</v>
      </c>
      <c r="B3" s="3" t="s">
        <v>5</v>
      </c>
      <c r="C3" s="24">
        <v>10</v>
      </c>
      <c r="D3" s="20">
        <v>150</v>
      </c>
      <c r="E3" s="29"/>
      <c r="F3" s="29"/>
      <c r="G3" s="29"/>
      <c r="H3" s="30"/>
      <c r="I3" s="29"/>
      <c r="K3" s="11">
        <v>2</v>
      </c>
      <c r="L3" s="8" t="s">
        <v>21</v>
      </c>
      <c r="M3" s="18" t="b">
        <v>0</v>
      </c>
    </row>
    <row r="4" spans="1:13" ht="15.95" customHeight="1" x14ac:dyDescent="0.25">
      <c r="A4" s="3">
        <v>44206</v>
      </c>
      <c r="B4" s="3" t="s">
        <v>12</v>
      </c>
      <c r="C4" s="24">
        <v>8</v>
      </c>
      <c r="D4" s="20">
        <v>175</v>
      </c>
      <c r="E4" s="29"/>
      <c r="F4" s="29"/>
      <c r="G4" s="29"/>
      <c r="H4" s="30"/>
      <c r="I4" s="29"/>
      <c r="K4" s="11">
        <v>3</v>
      </c>
      <c r="L4" s="8" t="s">
        <v>29</v>
      </c>
      <c r="M4" s="18" t="b">
        <v>0</v>
      </c>
    </row>
    <row r="5" spans="1:13" ht="15.95" customHeight="1" x14ac:dyDescent="0.25">
      <c r="A5" s="3">
        <v>44205</v>
      </c>
      <c r="B5" s="3" t="s">
        <v>11</v>
      </c>
      <c r="C5" s="24">
        <v>7</v>
      </c>
      <c r="D5" s="20">
        <v>170</v>
      </c>
      <c r="E5" s="29"/>
      <c r="F5" s="29"/>
      <c r="G5" s="29"/>
      <c r="H5" s="30"/>
      <c r="I5" s="29"/>
      <c r="K5" s="11">
        <v>4</v>
      </c>
      <c r="L5" s="8" t="s">
        <v>22</v>
      </c>
      <c r="M5" s="18" t="b">
        <v>0</v>
      </c>
    </row>
    <row r="6" spans="1:13" ht="15.95" customHeight="1" x14ac:dyDescent="0.25">
      <c r="A6" s="3">
        <v>44204</v>
      </c>
      <c r="B6" s="3" t="s">
        <v>10</v>
      </c>
      <c r="C6" s="24">
        <v>5</v>
      </c>
      <c r="D6" s="20">
        <v>185</v>
      </c>
      <c r="E6" s="29"/>
      <c r="F6" s="29"/>
      <c r="G6" s="29"/>
      <c r="H6" s="30"/>
      <c r="I6" s="29"/>
      <c r="K6" s="11">
        <v>5</v>
      </c>
      <c r="L6" s="8" t="s">
        <v>23</v>
      </c>
      <c r="M6" s="18" t="b">
        <v>0</v>
      </c>
    </row>
    <row r="7" spans="1:13" ht="15.95" customHeight="1" x14ac:dyDescent="0.25">
      <c r="A7" s="3">
        <v>44203</v>
      </c>
      <c r="B7" s="3" t="s">
        <v>9</v>
      </c>
      <c r="C7" s="24">
        <v>4</v>
      </c>
      <c r="D7" s="20">
        <v>155</v>
      </c>
      <c r="E7" s="29"/>
      <c r="F7" s="29"/>
      <c r="G7" s="29"/>
      <c r="H7" s="30"/>
      <c r="I7" s="29"/>
      <c r="K7" s="11">
        <v>6</v>
      </c>
      <c r="L7" s="8" t="s">
        <v>24</v>
      </c>
      <c r="M7" s="18" t="b">
        <v>0</v>
      </c>
    </row>
    <row r="8" spans="1:13" ht="15.95" customHeight="1" x14ac:dyDescent="0.25">
      <c r="A8" s="3">
        <v>44198</v>
      </c>
      <c r="B8" s="3" t="s">
        <v>4</v>
      </c>
      <c r="C8" s="24">
        <v>5</v>
      </c>
      <c r="D8" s="20">
        <v>100</v>
      </c>
      <c r="E8" s="29"/>
      <c r="F8" s="29"/>
      <c r="G8" s="29"/>
      <c r="H8" s="30"/>
      <c r="I8" s="29"/>
      <c r="K8" s="11">
        <v>7</v>
      </c>
      <c r="L8" s="8" t="s">
        <v>25</v>
      </c>
      <c r="M8" s="18" t="b">
        <v>0</v>
      </c>
    </row>
    <row r="9" spans="1:13" ht="15.95" customHeight="1" x14ac:dyDescent="0.25">
      <c r="A9" s="3">
        <v>44202</v>
      </c>
      <c r="B9" s="3" t="s">
        <v>8</v>
      </c>
      <c r="C9" s="24">
        <v>3</v>
      </c>
      <c r="D9" s="20">
        <v>145</v>
      </c>
      <c r="E9" s="29"/>
      <c r="F9" s="29"/>
      <c r="G9" s="29"/>
      <c r="H9" s="30"/>
      <c r="I9" s="29"/>
      <c r="K9" s="11">
        <v>8</v>
      </c>
      <c r="L9" s="8" t="s">
        <v>26</v>
      </c>
      <c r="M9" s="18" t="b">
        <v>0</v>
      </c>
    </row>
    <row r="10" spans="1:13" ht="15.95" customHeight="1" x14ac:dyDescent="0.25">
      <c r="A10" s="3">
        <v>44200</v>
      </c>
      <c r="B10" s="3" t="s">
        <v>6</v>
      </c>
      <c r="C10" s="24">
        <v>2</v>
      </c>
      <c r="D10" s="20">
        <v>120</v>
      </c>
      <c r="E10" s="29"/>
      <c r="F10" s="29"/>
      <c r="G10" s="29"/>
      <c r="H10" s="30"/>
      <c r="I10" s="29"/>
      <c r="K10" s="11">
        <v>9</v>
      </c>
      <c r="L10" s="8" t="s">
        <v>27</v>
      </c>
      <c r="M10" s="18" t="b">
        <v>0</v>
      </c>
    </row>
    <row r="11" spans="1:13" ht="15.95" customHeight="1" x14ac:dyDescent="0.25">
      <c r="A11" s="3">
        <v>44201</v>
      </c>
      <c r="B11" s="3" t="s">
        <v>7</v>
      </c>
      <c r="C11" s="24">
        <v>1</v>
      </c>
      <c r="D11" s="20">
        <v>152</v>
      </c>
      <c r="E11" s="29"/>
      <c r="F11" s="29"/>
      <c r="G11" s="29"/>
      <c r="H11" s="30"/>
      <c r="I11" s="29"/>
      <c r="K11" s="11">
        <v>10</v>
      </c>
      <c r="L11" s="8" t="s">
        <v>28</v>
      </c>
      <c r="M11" s="18" t="b">
        <v>0</v>
      </c>
    </row>
    <row r="12" spans="1:13" ht="15.95" customHeight="1" x14ac:dyDescent="0.25">
      <c r="A12" s="3">
        <v>44197</v>
      </c>
      <c r="B12" s="3" t="s">
        <v>3</v>
      </c>
      <c r="C12" s="24">
        <v>1</v>
      </c>
      <c r="D12" s="20">
        <v>100</v>
      </c>
      <c r="E12" s="29"/>
      <c r="F12" s="29"/>
      <c r="G12" s="29"/>
      <c r="H12" s="30"/>
      <c r="I12" s="29"/>
      <c r="K12" s="11">
        <v>11</v>
      </c>
      <c r="L12" s="8" t="s">
        <v>31</v>
      </c>
      <c r="M12" s="18" t="b">
        <v>0</v>
      </c>
    </row>
    <row r="13" spans="1:13" ht="15.95" customHeight="1" x14ac:dyDescent="0.25">
      <c r="E13" s="28"/>
      <c r="F13" s="28"/>
      <c r="G13" s="28"/>
      <c r="H13" s="28"/>
      <c r="I13" s="28"/>
      <c r="K13" s="40">
        <v>12</v>
      </c>
      <c r="L13" s="39" t="s">
        <v>33</v>
      </c>
      <c r="M13" s="36" t="b">
        <v>0</v>
      </c>
    </row>
    <row r="14" spans="1:13" ht="15.95" customHeight="1" x14ac:dyDescent="0.25">
      <c r="E14" s="28"/>
      <c r="F14" s="28"/>
      <c r="G14" s="28"/>
      <c r="H14" s="28"/>
      <c r="I14" s="28"/>
      <c r="K14" s="40"/>
      <c r="L14" s="39"/>
      <c r="M14" s="36" t="b">
        <v>1</v>
      </c>
    </row>
    <row r="15" spans="1:13" ht="15.95" customHeight="1" x14ac:dyDescent="0.25">
      <c r="A15" t="s">
        <v>16</v>
      </c>
      <c r="B15" s="27"/>
      <c r="C15" s="28"/>
      <c r="E15" s="28"/>
      <c r="F15" s="28"/>
      <c r="G15" s="28"/>
      <c r="H15" s="28"/>
      <c r="I15" s="28"/>
      <c r="K15" s="11">
        <v>13</v>
      </c>
      <c r="L15" s="8" t="s">
        <v>35</v>
      </c>
      <c r="M15" s="18" t="b">
        <v>0</v>
      </c>
    </row>
    <row r="16" spans="1:13" ht="15.95" customHeight="1" x14ac:dyDescent="0.25">
      <c r="A16" t="s">
        <v>17</v>
      </c>
      <c r="B16" s="27"/>
      <c r="C16" s="28"/>
      <c r="K16" s="40">
        <v>14</v>
      </c>
      <c r="L16" s="39" t="s">
        <v>47</v>
      </c>
      <c r="M16" s="36" t="b">
        <v>0</v>
      </c>
    </row>
    <row r="17" spans="1:13" ht="15.95" customHeight="1" x14ac:dyDescent="0.25">
      <c r="B17" s="28"/>
      <c r="C17" s="28"/>
      <c r="K17" s="40"/>
      <c r="L17" s="39"/>
      <c r="M17" s="36"/>
    </row>
    <row r="18" spans="1:13" ht="15.95" customHeight="1" x14ac:dyDescent="0.25">
      <c r="B18" s="28"/>
      <c r="C18" s="28"/>
      <c r="K18" s="40"/>
      <c r="L18" s="39"/>
      <c r="M18" s="36"/>
    </row>
    <row r="19" spans="1:13" ht="15.95" customHeight="1" x14ac:dyDescent="0.25">
      <c r="A19" t="s">
        <v>8</v>
      </c>
      <c r="B19" s="23"/>
      <c r="C19" s="28"/>
      <c r="K19" s="40"/>
      <c r="L19" s="39"/>
      <c r="M19" s="36"/>
    </row>
    <row r="20" spans="1:13" ht="15.95" customHeight="1" x14ac:dyDescent="0.25">
      <c r="B20" s="28"/>
      <c r="C20" s="28"/>
      <c r="K20" s="11">
        <v>15</v>
      </c>
      <c r="L20" s="8" t="s">
        <v>45</v>
      </c>
      <c r="M20" s="18" t="b">
        <v>0</v>
      </c>
    </row>
    <row r="21" spans="1:13" ht="15.95" customHeight="1" x14ac:dyDescent="0.25">
      <c r="K21" s="11">
        <v>16</v>
      </c>
      <c r="L21" s="8" t="s">
        <v>46</v>
      </c>
      <c r="M21" s="18" t="b">
        <v>0</v>
      </c>
    </row>
    <row r="22" spans="1:13" ht="15.95" customHeight="1" x14ac:dyDescent="0.25">
      <c r="K22" s="11">
        <v>17</v>
      </c>
      <c r="L22" s="8" t="s">
        <v>39</v>
      </c>
      <c r="M22" s="18" t="b">
        <v>0</v>
      </c>
    </row>
    <row r="23" spans="1:13" ht="15.95" customHeight="1" x14ac:dyDescent="0.25">
      <c r="K23" s="11">
        <v>18</v>
      </c>
      <c r="L23" s="8" t="s">
        <v>40</v>
      </c>
      <c r="M23" s="18" t="b">
        <v>0</v>
      </c>
    </row>
    <row r="24" spans="1:13" ht="15.95" customHeight="1" x14ac:dyDescent="0.25">
      <c r="K24" s="11">
        <v>19</v>
      </c>
      <c r="L24" s="8" t="s">
        <v>54</v>
      </c>
      <c r="M24" s="18" t="b">
        <v>0</v>
      </c>
    </row>
    <row r="25" spans="1:13" ht="15.95" customHeight="1" x14ac:dyDescent="0.25">
      <c r="K25" s="11">
        <v>20</v>
      </c>
      <c r="L25" s="8" t="s">
        <v>42</v>
      </c>
      <c r="M25" s="18" t="b">
        <v>0</v>
      </c>
    </row>
    <row r="26" spans="1:13" ht="15.95" customHeight="1" x14ac:dyDescent="0.25"/>
    <row r="27" spans="1:13" ht="15.95" customHeight="1" x14ac:dyDescent="0.25">
      <c r="K27" s="37" t="s">
        <v>43</v>
      </c>
      <c r="L27" s="37"/>
      <c r="M27" s="19">
        <f>COUNTIF(M2:M25,TRUE)-1</f>
        <v>0</v>
      </c>
    </row>
    <row r="28" spans="1:13" ht="15.95" customHeight="1" x14ac:dyDescent="0.25">
      <c r="L28"/>
    </row>
    <row r="29" spans="1:13" ht="15.95" customHeight="1" x14ac:dyDescent="0.25">
      <c r="L29"/>
    </row>
    <row r="30" spans="1:13" ht="15.95" customHeight="1" x14ac:dyDescent="0.25"/>
    <row r="31" spans="1:13" ht="15.95" customHeight="1" x14ac:dyDescent="0.25"/>
    <row r="32" spans="1:13" ht="15.95" customHeight="1" x14ac:dyDescent="0.25"/>
    <row r="33" ht="15.95" customHeight="1" x14ac:dyDescent="0.25"/>
  </sheetData>
  <protectedRanges>
    <protectedRange algorithmName="SHA-512" hashValue="PKFQRLmIruV/Kocu/zeZErxpECRiu2dpQGDjMTeXticxu8xDVKWey1bBI58cYL94l17QqBiZKx45JDtaGHNY2w==" saltValue="9Ikt3ktu6UrAb9woUQK4ZQ==" spinCount="100000" sqref="K1:M27" name="Oblast1"/>
  </protectedRanges>
  <mergeCells count="8">
    <mergeCell ref="M13:M14"/>
    <mergeCell ref="M16:M19"/>
    <mergeCell ref="K27:L27"/>
    <mergeCell ref="K1:L1"/>
    <mergeCell ref="L13:L14"/>
    <mergeCell ref="K13:K14"/>
    <mergeCell ref="L16:L19"/>
    <mergeCell ref="K16:K19"/>
  </mergeCells>
  <conditionalFormatting sqref="L2:L25">
    <cfRule type="expression" dxfId="4" priority="4">
      <formula>M2</formula>
    </cfRule>
  </conditionalFormatting>
  <dataValidations count="1">
    <dataValidation type="whole" allowBlank="1" showInputMessage="1" showErrorMessage="1" sqref="C3:C12" xr:uid="{D527753C-ACD3-4DBD-A48D-7E93218D282E}">
      <formula1>1</formula1>
      <formula2>10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12</xdr:col>
                    <xdr:colOff>314325</xdr:colOff>
                    <xdr:row>0</xdr:row>
                    <xdr:rowOff>171450</xdr:rowOff>
                  </from>
                  <to>
                    <xdr:col>12</xdr:col>
                    <xdr:colOff>533400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12</xdr:col>
                    <xdr:colOff>314325</xdr:colOff>
                    <xdr:row>1</xdr:row>
                    <xdr:rowOff>171450</xdr:rowOff>
                  </from>
                  <to>
                    <xdr:col>12</xdr:col>
                    <xdr:colOff>533400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12</xdr:col>
                    <xdr:colOff>314325</xdr:colOff>
                    <xdr:row>2</xdr:row>
                    <xdr:rowOff>171450</xdr:rowOff>
                  </from>
                  <to>
                    <xdr:col>12</xdr:col>
                    <xdr:colOff>533400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12</xdr:col>
                    <xdr:colOff>314325</xdr:colOff>
                    <xdr:row>3</xdr:row>
                    <xdr:rowOff>171450</xdr:rowOff>
                  </from>
                  <to>
                    <xdr:col>12</xdr:col>
                    <xdr:colOff>533400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12</xdr:col>
                    <xdr:colOff>314325</xdr:colOff>
                    <xdr:row>4</xdr:row>
                    <xdr:rowOff>171450</xdr:rowOff>
                  </from>
                  <to>
                    <xdr:col>12</xdr:col>
                    <xdr:colOff>533400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12</xdr:col>
                    <xdr:colOff>314325</xdr:colOff>
                    <xdr:row>5</xdr:row>
                    <xdr:rowOff>171450</xdr:rowOff>
                  </from>
                  <to>
                    <xdr:col>12</xdr:col>
                    <xdr:colOff>533400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12</xdr:col>
                    <xdr:colOff>314325</xdr:colOff>
                    <xdr:row>6</xdr:row>
                    <xdr:rowOff>171450</xdr:rowOff>
                  </from>
                  <to>
                    <xdr:col>12</xdr:col>
                    <xdr:colOff>533400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12</xdr:col>
                    <xdr:colOff>314325</xdr:colOff>
                    <xdr:row>7</xdr:row>
                    <xdr:rowOff>171450</xdr:rowOff>
                  </from>
                  <to>
                    <xdr:col>12</xdr:col>
                    <xdr:colOff>533400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12</xdr:col>
                    <xdr:colOff>314325</xdr:colOff>
                    <xdr:row>8</xdr:row>
                    <xdr:rowOff>171450</xdr:rowOff>
                  </from>
                  <to>
                    <xdr:col>12</xdr:col>
                    <xdr:colOff>533400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12</xdr:col>
                    <xdr:colOff>314325</xdr:colOff>
                    <xdr:row>9</xdr:row>
                    <xdr:rowOff>171450</xdr:rowOff>
                  </from>
                  <to>
                    <xdr:col>12</xdr:col>
                    <xdr:colOff>533400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12</xdr:col>
                    <xdr:colOff>314325</xdr:colOff>
                    <xdr:row>10</xdr:row>
                    <xdr:rowOff>171450</xdr:rowOff>
                  </from>
                  <to>
                    <xdr:col>12</xdr:col>
                    <xdr:colOff>533400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12</xdr:col>
                    <xdr:colOff>314325</xdr:colOff>
                    <xdr:row>12</xdr:row>
                    <xdr:rowOff>76200</xdr:rowOff>
                  </from>
                  <to>
                    <xdr:col>12</xdr:col>
                    <xdr:colOff>523875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12</xdr:col>
                    <xdr:colOff>314325</xdr:colOff>
                    <xdr:row>13</xdr:row>
                    <xdr:rowOff>171450</xdr:rowOff>
                  </from>
                  <to>
                    <xdr:col>12</xdr:col>
                    <xdr:colOff>523875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12</xdr:col>
                    <xdr:colOff>314325</xdr:colOff>
                    <xdr:row>16</xdr:row>
                    <xdr:rowOff>66675</xdr:rowOff>
                  </from>
                  <to>
                    <xdr:col>12</xdr:col>
                    <xdr:colOff>523875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12</xdr:col>
                    <xdr:colOff>314325</xdr:colOff>
                    <xdr:row>18</xdr:row>
                    <xdr:rowOff>171450</xdr:rowOff>
                  </from>
                  <to>
                    <xdr:col>12</xdr:col>
                    <xdr:colOff>523875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12</xdr:col>
                    <xdr:colOff>314325</xdr:colOff>
                    <xdr:row>19</xdr:row>
                    <xdr:rowOff>171450</xdr:rowOff>
                  </from>
                  <to>
                    <xdr:col>12</xdr:col>
                    <xdr:colOff>523875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12</xdr:col>
                    <xdr:colOff>314325</xdr:colOff>
                    <xdr:row>20</xdr:row>
                    <xdr:rowOff>171450</xdr:rowOff>
                  </from>
                  <to>
                    <xdr:col>12</xdr:col>
                    <xdr:colOff>523875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12</xdr:col>
                    <xdr:colOff>314325</xdr:colOff>
                    <xdr:row>21</xdr:row>
                    <xdr:rowOff>171450</xdr:rowOff>
                  </from>
                  <to>
                    <xdr:col>12</xdr:col>
                    <xdr:colOff>523875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12</xdr:col>
                    <xdr:colOff>314325</xdr:colOff>
                    <xdr:row>22</xdr:row>
                    <xdr:rowOff>171450</xdr:rowOff>
                  </from>
                  <to>
                    <xdr:col>12</xdr:col>
                    <xdr:colOff>523875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12</xdr:col>
                    <xdr:colOff>314325</xdr:colOff>
                    <xdr:row>23</xdr:row>
                    <xdr:rowOff>171450</xdr:rowOff>
                  </from>
                  <to>
                    <xdr:col>12</xdr:col>
                    <xdr:colOff>523875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8EF21-60F3-47E1-9D79-5E779EB5A91E}">
  <dimension ref="A1:N33"/>
  <sheetViews>
    <sheetView zoomScale="90" zoomScaleNormal="90" workbookViewId="0">
      <selection activeCell="H55" sqref="H55"/>
    </sheetView>
  </sheetViews>
  <sheetFormatPr defaultRowHeight="15" x14ac:dyDescent="0.25"/>
  <cols>
    <col min="1" max="9" width="16.7109375" customWidth="1"/>
    <col min="12" max="12" width="4.5703125" style="9" customWidth="1"/>
    <col min="13" max="13" width="90.7109375" style="8" customWidth="1"/>
    <col min="14" max="14" width="12.42578125" customWidth="1"/>
  </cols>
  <sheetData>
    <row r="1" spans="1:14" ht="15.95" customHeight="1" x14ac:dyDescent="0.25">
      <c r="C1" s="13">
        <f>SUBTOTAL(9,C3:C12)</f>
        <v>46</v>
      </c>
      <c r="D1" s="14">
        <f>SUBTOTAL(1,D3:D12)</f>
        <v>145.19999999999999</v>
      </c>
      <c r="F1" s="15">
        <v>0.21</v>
      </c>
      <c r="I1" s="13">
        <v>24.5</v>
      </c>
      <c r="L1" s="38" t="s">
        <v>19</v>
      </c>
      <c r="M1" s="38"/>
      <c r="N1" s="10" t="s">
        <v>34</v>
      </c>
    </row>
    <row r="2" spans="1:14" ht="15.95" customHeight="1" x14ac:dyDescent="0.25">
      <c r="A2" s="1" t="s">
        <v>0</v>
      </c>
      <c r="B2" s="1" t="s">
        <v>1</v>
      </c>
      <c r="C2" s="2" t="s">
        <v>2</v>
      </c>
      <c r="D2" s="2" t="s">
        <v>30</v>
      </c>
      <c r="E2" s="2" t="s">
        <v>13</v>
      </c>
      <c r="F2" s="2" t="s">
        <v>14</v>
      </c>
      <c r="G2" s="2" t="s">
        <v>32</v>
      </c>
      <c r="H2" s="2" t="s">
        <v>15</v>
      </c>
      <c r="I2" s="2" t="s">
        <v>18</v>
      </c>
      <c r="L2" s="11">
        <v>1</v>
      </c>
      <c r="M2" s="8" t="s">
        <v>20</v>
      </c>
      <c r="N2" s="18" t="b">
        <v>0</v>
      </c>
    </row>
    <row r="3" spans="1:14" ht="15.95" customHeight="1" x14ac:dyDescent="0.25">
      <c r="A3" s="3">
        <v>44199</v>
      </c>
      <c r="B3" s="3" t="s">
        <v>5</v>
      </c>
      <c r="C3" s="20">
        <v>10</v>
      </c>
      <c r="D3" s="12">
        <v>150</v>
      </c>
      <c r="E3" s="4">
        <f t="shared" ref="E3:E12" si="0">C3*D3</f>
        <v>1500</v>
      </c>
      <c r="F3" s="4">
        <f t="shared" ref="F3:F12" si="1">D3/(1+$F$1)</f>
        <v>123.96694214876034</v>
      </c>
      <c r="G3" s="5" t="str">
        <f t="shared" ref="G3:G12" si="2">IF(C3&gt;=5,"Splněno","Nesplněno")</f>
        <v>Splněno</v>
      </c>
      <c r="H3" s="6">
        <f t="shared" ref="H3:H12" si="3">IF(E3&lt;=400,E3*2%,IF(AND(E3&gt;400,E3&lt;600),E3*5%,E3*10%))</f>
        <v>150</v>
      </c>
      <c r="I3" s="7">
        <f t="shared" ref="I3:I12" si="4">E3/$I$1</f>
        <v>61.224489795918366</v>
      </c>
      <c r="L3" s="11">
        <v>2</v>
      </c>
      <c r="M3" s="8" t="s">
        <v>21</v>
      </c>
      <c r="N3" s="18" t="b">
        <v>0</v>
      </c>
    </row>
    <row r="4" spans="1:14" ht="15.95" customHeight="1" x14ac:dyDescent="0.25">
      <c r="A4" s="3">
        <v>44206</v>
      </c>
      <c r="B4" s="3" t="s">
        <v>12</v>
      </c>
      <c r="C4" s="20">
        <v>8</v>
      </c>
      <c r="D4" s="12">
        <v>175</v>
      </c>
      <c r="E4" s="4">
        <f t="shared" si="0"/>
        <v>1400</v>
      </c>
      <c r="F4" s="4">
        <f t="shared" si="1"/>
        <v>144.62809917355372</v>
      </c>
      <c r="G4" s="5" t="str">
        <f t="shared" si="2"/>
        <v>Splněno</v>
      </c>
      <c r="H4" s="6">
        <f t="shared" si="3"/>
        <v>140</v>
      </c>
      <c r="I4" s="7">
        <f t="shared" si="4"/>
        <v>57.142857142857146</v>
      </c>
      <c r="L4" s="11">
        <v>3</v>
      </c>
      <c r="M4" s="8" t="s">
        <v>29</v>
      </c>
      <c r="N4" s="18" t="b">
        <v>0</v>
      </c>
    </row>
    <row r="5" spans="1:14" ht="15.95" customHeight="1" x14ac:dyDescent="0.25">
      <c r="A5" s="3">
        <v>44205</v>
      </c>
      <c r="B5" s="3" t="s">
        <v>11</v>
      </c>
      <c r="C5" s="20">
        <v>7</v>
      </c>
      <c r="D5" s="12">
        <v>170</v>
      </c>
      <c r="E5" s="4">
        <f t="shared" si="0"/>
        <v>1190</v>
      </c>
      <c r="F5" s="4">
        <f t="shared" si="1"/>
        <v>140.49586776859505</v>
      </c>
      <c r="G5" s="5" t="str">
        <f t="shared" si="2"/>
        <v>Splněno</v>
      </c>
      <c r="H5" s="6">
        <f t="shared" si="3"/>
        <v>119</v>
      </c>
      <c r="I5" s="7">
        <f t="shared" si="4"/>
        <v>48.571428571428569</v>
      </c>
      <c r="L5" s="11">
        <v>4</v>
      </c>
      <c r="M5" s="8" t="s">
        <v>22</v>
      </c>
      <c r="N5" s="18" t="b">
        <v>0</v>
      </c>
    </row>
    <row r="6" spans="1:14" ht="15.95" customHeight="1" x14ac:dyDescent="0.25">
      <c r="A6" s="3">
        <v>44204</v>
      </c>
      <c r="B6" s="3" t="s">
        <v>10</v>
      </c>
      <c r="C6" s="20">
        <v>5</v>
      </c>
      <c r="D6" s="12">
        <v>185</v>
      </c>
      <c r="E6" s="4">
        <f t="shared" si="0"/>
        <v>925</v>
      </c>
      <c r="F6" s="4">
        <f t="shared" si="1"/>
        <v>152.89256198347107</v>
      </c>
      <c r="G6" s="5" t="str">
        <f t="shared" si="2"/>
        <v>Splněno</v>
      </c>
      <c r="H6" s="6">
        <f t="shared" si="3"/>
        <v>92.5</v>
      </c>
      <c r="I6" s="7">
        <f t="shared" si="4"/>
        <v>37.755102040816325</v>
      </c>
      <c r="L6" s="11">
        <v>5</v>
      </c>
      <c r="M6" s="8" t="s">
        <v>23</v>
      </c>
      <c r="N6" s="18" t="b">
        <v>0</v>
      </c>
    </row>
    <row r="7" spans="1:14" ht="15.95" customHeight="1" x14ac:dyDescent="0.25">
      <c r="A7" s="3">
        <v>44203</v>
      </c>
      <c r="B7" s="3" t="s">
        <v>9</v>
      </c>
      <c r="C7" s="20">
        <v>4</v>
      </c>
      <c r="D7" s="12">
        <v>155</v>
      </c>
      <c r="E7" s="4">
        <f t="shared" si="0"/>
        <v>620</v>
      </c>
      <c r="F7" s="4">
        <f t="shared" si="1"/>
        <v>128.099173553719</v>
      </c>
      <c r="G7" s="5" t="str">
        <f t="shared" si="2"/>
        <v>Nesplněno</v>
      </c>
      <c r="H7" s="6">
        <f t="shared" si="3"/>
        <v>62</v>
      </c>
      <c r="I7" s="7">
        <f t="shared" si="4"/>
        <v>25.306122448979593</v>
      </c>
      <c r="L7" s="11">
        <v>6</v>
      </c>
      <c r="M7" s="8" t="s">
        <v>24</v>
      </c>
      <c r="N7" s="18" t="b">
        <v>0</v>
      </c>
    </row>
    <row r="8" spans="1:14" ht="15.95" customHeight="1" x14ac:dyDescent="0.25">
      <c r="A8" s="3">
        <v>44198</v>
      </c>
      <c r="B8" s="3" t="s">
        <v>4</v>
      </c>
      <c r="C8" s="20">
        <v>5</v>
      </c>
      <c r="D8" s="12">
        <v>100</v>
      </c>
      <c r="E8" s="4">
        <f t="shared" si="0"/>
        <v>500</v>
      </c>
      <c r="F8" s="4">
        <f t="shared" si="1"/>
        <v>82.644628099173559</v>
      </c>
      <c r="G8" s="5" t="str">
        <f t="shared" si="2"/>
        <v>Splněno</v>
      </c>
      <c r="H8" s="6">
        <f t="shared" si="3"/>
        <v>25</v>
      </c>
      <c r="I8" s="7">
        <f t="shared" si="4"/>
        <v>20.408163265306122</v>
      </c>
      <c r="L8" s="11">
        <v>7</v>
      </c>
      <c r="M8" s="8" t="s">
        <v>25</v>
      </c>
      <c r="N8" s="18" t="b">
        <v>0</v>
      </c>
    </row>
    <row r="9" spans="1:14" ht="15.95" customHeight="1" x14ac:dyDescent="0.25">
      <c r="A9" s="3">
        <v>44202</v>
      </c>
      <c r="B9" s="3" t="s">
        <v>8</v>
      </c>
      <c r="C9" s="20">
        <v>3</v>
      </c>
      <c r="D9" s="12">
        <v>145</v>
      </c>
      <c r="E9" s="4">
        <f t="shared" si="0"/>
        <v>435</v>
      </c>
      <c r="F9" s="4">
        <f t="shared" si="1"/>
        <v>119.83471074380165</v>
      </c>
      <c r="G9" s="5" t="str">
        <f t="shared" si="2"/>
        <v>Nesplněno</v>
      </c>
      <c r="H9" s="6">
        <f t="shared" si="3"/>
        <v>21.75</v>
      </c>
      <c r="I9" s="7">
        <f t="shared" si="4"/>
        <v>17.755102040816325</v>
      </c>
      <c r="L9" s="11">
        <v>8</v>
      </c>
      <c r="M9" s="8" t="s">
        <v>26</v>
      </c>
      <c r="N9" s="18" t="b">
        <v>0</v>
      </c>
    </row>
    <row r="10" spans="1:14" ht="15.95" customHeight="1" x14ac:dyDescent="0.25">
      <c r="A10" s="3">
        <v>44200</v>
      </c>
      <c r="B10" s="3" t="s">
        <v>6</v>
      </c>
      <c r="C10" s="20">
        <v>2</v>
      </c>
      <c r="D10" s="12">
        <v>120</v>
      </c>
      <c r="E10" s="4">
        <f t="shared" si="0"/>
        <v>240</v>
      </c>
      <c r="F10" s="4">
        <f t="shared" si="1"/>
        <v>99.173553719008268</v>
      </c>
      <c r="G10" s="5" t="str">
        <f t="shared" si="2"/>
        <v>Nesplněno</v>
      </c>
      <c r="H10" s="6">
        <f t="shared" si="3"/>
        <v>4.8</v>
      </c>
      <c r="I10" s="7">
        <f t="shared" si="4"/>
        <v>9.795918367346939</v>
      </c>
      <c r="L10" s="11">
        <v>9</v>
      </c>
      <c r="M10" s="8" t="s">
        <v>27</v>
      </c>
      <c r="N10" s="18" t="b">
        <v>0</v>
      </c>
    </row>
    <row r="11" spans="1:14" ht="15.95" customHeight="1" x14ac:dyDescent="0.25">
      <c r="A11" s="3">
        <v>44201</v>
      </c>
      <c r="B11" s="3" t="s">
        <v>7</v>
      </c>
      <c r="C11" s="20">
        <v>1</v>
      </c>
      <c r="D11" s="12">
        <v>152</v>
      </c>
      <c r="E11" s="4">
        <f t="shared" si="0"/>
        <v>152</v>
      </c>
      <c r="F11" s="4">
        <f t="shared" si="1"/>
        <v>125.6198347107438</v>
      </c>
      <c r="G11" s="5" t="str">
        <f t="shared" si="2"/>
        <v>Nesplněno</v>
      </c>
      <c r="H11" s="6">
        <f t="shared" si="3"/>
        <v>3.04</v>
      </c>
      <c r="I11" s="7">
        <f t="shared" si="4"/>
        <v>6.204081632653061</v>
      </c>
      <c r="L11" s="11">
        <v>10</v>
      </c>
      <c r="M11" s="8" t="s">
        <v>28</v>
      </c>
      <c r="N11" s="18" t="b">
        <v>0</v>
      </c>
    </row>
    <row r="12" spans="1:14" ht="15.95" customHeight="1" x14ac:dyDescent="0.25">
      <c r="A12" s="3">
        <v>44197</v>
      </c>
      <c r="B12" s="3" t="s">
        <v>3</v>
      </c>
      <c r="C12" s="20">
        <v>1</v>
      </c>
      <c r="D12" s="12">
        <v>100</v>
      </c>
      <c r="E12" s="4">
        <f t="shared" si="0"/>
        <v>100</v>
      </c>
      <c r="F12" s="4">
        <f t="shared" si="1"/>
        <v>82.644628099173559</v>
      </c>
      <c r="G12" s="5" t="str">
        <f t="shared" si="2"/>
        <v>Nesplněno</v>
      </c>
      <c r="H12" s="6">
        <f t="shared" si="3"/>
        <v>2</v>
      </c>
      <c r="I12" s="7">
        <f t="shared" si="4"/>
        <v>4.0816326530612246</v>
      </c>
      <c r="L12" s="11">
        <v>11</v>
      </c>
      <c r="M12" s="8" t="s">
        <v>31</v>
      </c>
      <c r="N12" s="18" t="b">
        <v>0</v>
      </c>
    </row>
    <row r="13" spans="1:14" ht="15.95" customHeight="1" x14ac:dyDescent="0.25">
      <c r="L13" s="40">
        <v>12</v>
      </c>
      <c r="M13" s="39" t="s">
        <v>33</v>
      </c>
      <c r="N13" s="36" t="b">
        <v>0</v>
      </c>
    </row>
    <row r="14" spans="1:14" ht="15.95" customHeight="1" x14ac:dyDescent="0.25">
      <c r="L14" s="40"/>
      <c r="M14" s="39"/>
      <c r="N14" s="36" t="b">
        <v>1</v>
      </c>
    </row>
    <row r="15" spans="1:14" ht="15.95" customHeight="1" x14ac:dyDescent="0.25">
      <c r="A15" t="s">
        <v>16</v>
      </c>
      <c r="B15" s="16">
        <f>MIN(E3:E12)</f>
        <v>100</v>
      </c>
      <c r="L15" s="11">
        <v>13</v>
      </c>
      <c r="M15" s="8" t="s">
        <v>35</v>
      </c>
      <c r="N15" s="18" t="b">
        <v>0</v>
      </c>
    </row>
    <row r="16" spans="1:14" ht="15.95" customHeight="1" x14ac:dyDescent="0.25">
      <c r="A16" t="s">
        <v>17</v>
      </c>
      <c r="B16" s="16">
        <f>MAX(E3:E12)</f>
        <v>1500</v>
      </c>
      <c r="L16" s="40">
        <v>14</v>
      </c>
      <c r="M16" s="39" t="s">
        <v>36</v>
      </c>
      <c r="N16" s="36" t="b">
        <v>0</v>
      </c>
    </row>
    <row r="17" spans="1:14" ht="15.95" customHeight="1" x14ac:dyDescent="0.25">
      <c r="L17" s="40"/>
      <c r="M17" s="39"/>
      <c r="N17" s="36"/>
    </row>
    <row r="18" spans="1:14" ht="15.95" customHeight="1" x14ac:dyDescent="0.25">
      <c r="L18" s="40"/>
      <c r="M18" s="39"/>
      <c r="N18" s="36"/>
    </row>
    <row r="19" spans="1:14" ht="15.95" customHeight="1" x14ac:dyDescent="0.25">
      <c r="A19" t="s">
        <v>8</v>
      </c>
      <c r="B19" s="17">
        <f>VLOOKUP(A19,B3:I12,7,0)</f>
        <v>21.75</v>
      </c>
      <c r="L19" s="40"/>
      <c r="M19" s="39"/>
      <c r="N19" s="36"/>
    </row>
    <row r="20" spans="1:14" ht="15.95" customHeight="1" x14ac:dyDescent="0.25">
      <c r="L20" s="11">
        <v>15</v>
      </c>
      <c r="M20" s="8" t="s">
        <v>37</v>
      </c>
      <c r="N20" s="18" t="b">
        <v>0</v>
      </c>
    </row>
    <row r="21" spans="1:14" ht="15.95" customHeight="1" x14ac:dyDescent="0.25">
      <c r="L21" s="11">
        <v>16</v>
      </c>
      <c r="M21" s="8" t="s">
        <v>38</v>
      </c>
      <c r="N21" s="18" t="b">
        <v>0</v>
      </c>
    </row>
    <row r="22" spans="1:14" ht="15.95" customHeight="1" x14ac:dyDescent="0.25">
      <c r="L22" s="11">
        <v>17</v>
      </c>
      <c r="M22" s="8" t="s">
        <v>39</v>
      </c>
      <c r="N22" s="18" t="b">
        <v>0</v>
      </c>
    </row>
    <row r="23" spans="1:14" ht="15.95" customHeight="1" x14ac:dyDescent="0.25">
      <c r="L23" s="11">
        <v>18</v>
      </c>
      <c r="M23" s="8" t="s">
        <v>40</v>
      </c>
      <c r="N23" s="18" t="b">
        <v>0</v>
      </c>
    </row>
    <row r="24" spans="1:14" ht="15.95" customHeight="1" x14ac:dyDescent="0.25">
      <c r="L24" s="11">
        <v>19</v>
      </c>
      <c r="M24" s="8" t="s">
        <v>41</v>
      </c>
      <c r="N24" s="18" t="b">
        <v>0</v>
      </c>
    </row>
    <row r="25" spans="1:14" ht="15.95" customHeight="1" x14ac:dyDescent="0.25">
      <c r="L25" s="11">
        <v>20</v>
      </c>
      <c r="M25" s="8" t="s">
        <v>42</v>
      </c>
      <c r="N25" s="18" t="b">
        <v>0</v>
      </c>
    </row>
    <row r="26" spans="1:14" ht="15.95" customHeight="1" x14ac:dyDescent="0.25"/>
    <row r="27" spans="1:14" ht="15.95" customHeight="1" x14ac:dyDescent="0.25">
      <c r="L27" s="37" t="s">
        <v>43</v>
      </c>
      <c r="M27" s="37"/>
      <c r="N27" s="19">
        <f>COUNTIF(N2:N25,TRUE)-1</f>
        <v>0</v>
      </c>
    </row>
    <row r="28" spans="1:14" ht="15.95" customHeight="1" x14ac:dyDescent="0.25">
      <c r="M28"/>
    </row>
    <row r="29" spans="1:14" ht="15.95" customHeight="1" x14ac:dyDescent="0.25">
      <c r="M29"/>
    </row>
    <row r="30" spans="1:14" ht="15.95" customHeight="1" x14ac:dyDescent="0.25"/>
    <row r="31" spans="1:14" ht="15.95" customHeight="1" x14ac:dyDescent="0.25"/>
    <row r="32" spans="1:14" ht="15.95" customHeight="1" x14ac:dyDescent="0.25"/>
    <row r="33" ht="15.95" customHeight="1" x14ac:dyDescent="0.25"/>
  </sheetData>
  <protectedRanges>
    <protectedRange algorithmName="SHA-512" hashValue="PKFQRLmIruV/Kocu/zeZErxpECRiu2dpQGDjMTeXticxu8xDVKWey1bBI58cYL94l17QqBiZKx45JDtaGHNY2w==" saltValue="9Ikt3ktu6UrAb9woUQK4ZQ==" spinCount="100000" sqref="L1:N27" name="Oblast1"/>
  </protectedRanges>
  <autoFilter ref="A2:I12" xr:uid="{82539399-8D53-42BB-A854-41C9F041D5B0}">
    <sortState xmlns:xlrd2="http://schemas.microsoft.com/office/spreadsheetml/2017/richdata2" ref="A3:I12">
      <sortCondition descending="1" ref="E2:E12"/>
    </sortState>
  </autoFilter>
  <mergeCells count="8">
    <mergeCell ref="L27:M27"/>
    <mergeCell ref="L1:M1"/>
    <mergeCell ref="L13:L14"/>
    <mergeCell ref="M13:M14"/>
    <mergeCell ref="N13:N14"/>
    <mergeCell ref="L16:L19"/>
    <mergeCell ref="M16:M19"/>
    <mergeCell ref="N16:N19"/>
  </mergeCells>
  <conditionalFormatting sqref="D3:D12">
    <cfRule type="cellIs" dxfId="3" priority="4" operator="greaterThan">
      <formula>$D$1</formula>
    </cfRule>
  </conditionalFormatting>
  <conditionalFormatting sqref="G3:G12">
    <cfRule type="cellIs" dxfId="2" priority="2" operator="equal">
      <formula>"Nesplněno"</formula>
    </cfRule>
    <cfRule type="cellIs" dxfId="1" priority="3" operator="equal">
      <formula>"Splněno"</formula>
    </cfRule>
  </conditionalFormatting>
  <conditionalFormatting sqref="M2:M25">
    <cfRule type="expression" dxfId="0" priority="1">
      <formula>N2</formula>
    </cfRule>
  </conditionalFormatting>
  <dataValidations count="1">
    <dataValidation type="whole" allowBlank="1" showInputMessage="1" showErrorMessage="1" sqref="C3:C12" xr:uid="{B8F04144-2C36-43C7-9A1D-9867BDB6AA9D}">
      <formula1>1</formula1>
      <formula2>10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13</xdr:col>
                    <xdr:colOff>314325</xdr:colOff>
                    <xdr:row>0</xdr:row>
                    <xdr:rowOff>171450</xdr:rowOff>
                  </from>
                  <to>
                    <xdr:col>13</xdr:col>
                    <xdr:colOff>533400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314325</xdr:colOff>
                    <xdr:row>1</xdr:row>
                    <xdr:rowOff>171450</xdr:rowOff>
                  </from>
                  <to>
                    <xdr:col>13</xdr:col>
                    <xdr:colOff>533400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13</xdr:col>
                    <xdr:colOff>314325</xdr:colOff>
                    <xdr:row>2</xdr:row>
                    <xdr:rowOff>171450</xdr:rowOff>
                  </from>
                  <to>
                    <xdr:col>13</xdr:col>
                    <xdr:colOff>533400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13</xdr:col>
                    <xdr:colOff>314325</xdr:colOff>
                    <xdr:row>3</xdr:row>
                    <xdr:rowOff>171450</xdr:rowOff>
                  </from>
                  <to>
                    <xdr:col>13</xdr:col>
                    <xdr:colOff>533400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13</xdr:col>
                    <xdr:colOff>314325</xdr:colOff>
                    <xdr:row>4</xdr:row>
                    <xdr:rowOff>171450</xdr:rowOff>
                  </from>
                  <to>
                    <xdr:col>13</xdr:col>
                    <xdr:colOff>533400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13</xdr:col>
                    <xdr:colOff>314325</xdr:colOff>
                    <xdr:row>5</xdr:row>
                    <xdr:rowOff>171450</xdr:rowOff>
                  </from>
                  <to>
                    <xdr:col>13</xdr:col>
                    <xdr:colOff>533400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13</xdr:col>
                    <xdr:colOff>314325</xdr:colOff>
                    <xdr:row>6</xdr:row>
                    <xdr:rowOff>171450</xdr:rowOff>
                  </from>
                  <to>
                    <xdr:col>13</xdr:col>
                    <xdr:colOff>533400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13</xdr:col>
                    <xdr:colOff>314325</xdr:colOff>
                    <xdr:row>7</xdr:row>
                    <xdr:rowOff>171450</xdr:rowOff>
                  </from>
                  <to>
                    <xdr:col>13</xdr:col>
                    <xdr:colOff>533400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13</xdr:col>
                    <xdr:colOff>314325</xdr:colOff>
                    <xdr:row>8</xdr:row>
                    <xdr:rowOff>171450</xdr:rowOff>
                  </from>
                  <to>
                    <xdr:col>13</xdr:col>
                    <xdr:colOff>533400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13</xdr:col>
                    <xdr:colOff>314325</xdr:colOff>
                    <xdr:row>9</xdr:row>
                    <xdr:rowOff>171450</xdr:rowOff>
                  </from>
                  <to>
                    <xdr:col>13</xdr:col>
                    <xdr:colOff>533400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13</xdr:col>
                    <xdr:colOff>314325</xdr:colOff>
                    <xdr:row>10</xdr:row>
                    <xdr:rowOff>171450</xdr:rowOff>
                  </from>
                  <to>
                    <xdr:col>13</xdr:col>
                    <xdr:colOff>533400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13</xdr:col>
                    <xdr:colOff>314325</xdr:colOff>
                    <xdr:row>12</xdr:row>
                    <xdr:rowOff>76200</xdr:rowOff>
                  </from>
                  <to>
                    <xdr:col>13</xdr:col>
                    <xdr:colOff>523875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13</xdr:col>
                    <xdr:colOff>314325</xdr:colOff>
                    <xdr:row>13</xdr:row>
                    <xdr:rowOff>171450</xdr:rowOff>
                  </from>
                  <to>
                    <xdr:col>13</xdr:col>
                    <xdr:colOff>523875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13</xdr:col>
                    <xdr:colOff>314325</xdr:colOff>
                    <xdr:row>16</xdr:row>
                    <xdr:rowOff>66675</xdr:rowOff>
                  </from>
                  <to>
                    <xdr:col>13</xdr:col>
                    <xdr:colOff>523875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13</xdr:col>
                    <xdr:colOff>314325</xdr:colOff>
                    <xdr:row>18</xdr:row>
                    <xdr:rowOff>171450</xdr:rowOff>
                  </from>
                  <to>
                    <xdr:col>13</xdr:col>
                    <xdr:colOff>523875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13</xdr:col>
                    <xdr:colOff>314325</xdr:colOff>
                    <xdr:row>19</xdr:row>
                    <xdr:rowOff>171450</xdr:rowOff>
                  </from>
                  <to>
                    <xdr:col>13</xdr:col>
                    <xdr:colOff>523875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13</xdr:col>
                    <xdr:colOff>314325</xdr:colOff>
                    <xdr:row>20</xdr:row>
                    <xdr:rowOff>171450</xdr:rowOff>
                  </from>
                  <to>
                    <xdr:col>13</xdr:col>
                    <xdr:colOff>523875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13</xdr:col>
                    <xdr:colOff>314325</xdr:colOff>
                    <xdr:row>21</xdr:row>
                    <xdr:rowOff>171450</xdr:rowOff>
                  </from>
                  <to>
                    <xdr:col>13</xdr:col>
                    <xdr:colOff>523875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13</xdr:col>
                    <xdr:colOff>314325</xdr:colOff>
                    <xdr:row>22</xdr:row>
                    <xdr:rowOff>171450</xdr:rowOff>
                  </from>
                  <to>
                    <xdr:col>13</xdr:col>
                    <xdr:colOff>523875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13</xdr:col>
                    <xdr:colOff>314325</xdr:colOff>
                    <xdr:row>23</xdr:row>
                    <xdr:rowOff>171450</xdr:rowOff>
                  </from>
                  <to>
                    <xdr:col>13</xdr:col>
                    <xdr:colOff>523875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Info</vt:lpstr>
      <vt:lpstr>List1</vt:lpstr>
      <vt:lpstr>Excel k pohovoru 1 řešení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Akademie Excelu</dc:creator>
  <cp:lastModifiedBy>Akademie Excelu</cp:lastModifiedBy>
  <dcterms:created xsi:type="dcterms:W3CDTF">2022-11-02T18:28:16Z</dcterms:created>
  <dcterms:modified xsi:type="dcterms:W3CDTF">2022-12-01T18:43:52Z</dcterms:modified>
</cp:coreProperties>
</file>