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xcel k pohovoru začátečník\"/>
    </mc:Choice>
  </mc:AlternateContent>
  <xr:revisionPtr revIDLastSave="0" documentId="13_ncr:1_{306BB981-1356-40CC-BBBD-04CCF01A5227}" xr6:coauthVersionLast="47" xr6:coauthVersionMax="47" xr10:uidLastSave="{00000000-0000-0000-0000-000000000000}"/>
  <bookViews>
    <workbookView xWindow="-120" yWindow="-120" windowWidth="29040" windowHeight="15840" activeTab="1" xr2:uid="{8654F84E-632E-403A-BC47-20FB33057185}"/>
  </bookViews>
  <sheets>
    <sheet name="Info" sheetId="3" r:id="rId1"/>
    <sheet name="Excel k pohovoru" sheetId="2" r:id="rId2"/>
    <sheet name="Excel k pohovoru řešení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3" i="1" l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32" i="1"/>
  <c r="E130" i="1"/>
  <c r="F99" i="1"/>
  <c r="F98" i="1"/>
  <c r="F97" i="1"/>
  <c r="F96" i="1"/>
  <c r="F95" i="1"/>
  <c r="C53" i="1"/>
  <c r="C54" i="1"/>
  <c r="C55" i="1"/>
  <c r="C56" i="1"/>
  <c r="C57" i="1"/>
  <c r="C58" i="1"/>
  <c r="C59" i="1"/>
  <c r="C52" i="1"/>
  <c r="D38" i="1"/>
  <c r="D37" i="1"/>
  <c r="D36" i="1"/>
  <c r="C1" i="2"/>
  <c r="C1" i="1"/>
  <c r="B130" i="1" l="1"/>
</calcChain>
</file>

<file path=xl/sharedStrings.xml><?xml version="1.0" encoding="utf-8"?>
<sst xmlns="http://schemas.openxmlformats.org/spreadsheetml/2006/main" count="283" uniqueCount="99">
  <si>
    <t>Penny</t>
  </si>
  <si>
    <t>Billa</t>
  </si>
  <si>
    <t>Facebook</t>
  </si>
  <si>
    <t>Microsoft</t>
  </si>
  <si>
    <t>Kaufland</t>
  </si>
  <si>
    <t>Makro</t>
  </si>
  <si>
    <t>Coca  Cola</t>
  </si>
  <si>
    <t>Volkswagen</t>
  </si>
  <si>
    <t>Coca Cola</t>
  </si>
  <si>
    <t>Toyouta</t>
  </si>
  <si>
    <t>Walmart</t>
  </si>
  <si>
    <t>Alphabet</t>
  </si>
  <si>
    <t>Avast</t>
  </si>
  <si>
    <t>Apple</t>
  </si>
  <si>
    <t>Kofola</t>
  </si>
  <si>
    <t>Tržby</t>
  </si>
  <si>
    <t>Společnosti</t>
  </si>
  <si>
    <t>Produkt</t>
  </si>
  <si>
    <t>Produkt B</t>
  </si>
  <si>
    <t>Produkt D</t>
  </si>
  <si>
    <t>Produkt A</t>
  </si>
  <si>
    <t>Produkt C</t>
  </si>
  <si>
    <t>Tržba</t>
  </si>
  <si>
    <t>Množství</t>
  </si>
  <si>
    <t>Srpen 2021</t>
  </si>
  <si>
    <t>Červenec 2021</t>
  </si>
  <si>
    <t>Červen 2021</t>
  </si>
  <si>
    <t>Květen 2021</t>
  </si>
  <si>
    <t>Duben 2021</t>
  </si>
  <si>
    <t>Březen 2021</t>
  </si>
  <si>
    <t>Únor 2021</t>
  </si>
  <si>
    <t>Leden 2021</t>
  </si>
  <si>
    <t>Počet kusů</t>
  </si>
  <si>
    <t>Tržba celkem</t>
  </si>
  <si>
    <t>Produkt H</t>
  </si>
  <si>
    <t>Produkt G</t>
  </si>
  <si>
    <t>Produkt F</t>
  </si>
  <si>
    <t>Produkt E</t>
  </si>
  <si>
    <t>EUR/CZK</t>
  </si>
  <si>
    <t>Cena v EUR</t>
  </si>
  <si>
    <t>Cena v CZK</t>
  </si>
  <si>
    <t>Leden</t>
  </si>
  <si>
    <t>citron</t>
  </si>
  <si>
    <t>pomeranč</t>
  </si>
  <si>
    <t>hruška</t>
  </si>
  <si>
    <t>jablko</t>
  </si>
  <si>
    <t>Hodnota</t>
  </si>
  <si>
    <t>Novotná</t>
  </si>
  <si>
    <t>Petra</t>
  </si>
  <si>
    <t>Petra%Novotná</t>
  </si>
  <si>
    <t>Doskočil</t>
  </si>
  <si>
    <t>Pavel</t>
  </si>
  <si>
    <t>Pavel%Doskočil</t>
  </si>
  <si>
    <t>Novák</t>
  </si>
  <si>
    <t>Zdeněk</t>
  </si>
  <si>
    <t>Zdeněk%Novák</t>
  </si>
  <si>
    <t>Procházková</t>
  </si>
  <si>
    <t>Iveta</t>
  </si>
  <si>
    <t>Iveta%Procházková</t>
  </si>
  <si>
    <t>Pavel%Novák</t>
  </si>
  <si>
    <t>Příjmení</t>
  </si>
  <si>
    <t>Jméno</t>
  </si>
  <si>
    <t>Zaměstnanec</t>
  </si>
  <si>
    <t>Excelový test k pohovoru</t>
  </si>
  <si>
    <t>1) Oddělte jméno a příjmení zaměstnanců do samostatných sloupců</t>
  </si>
  <si>
    <t>Vyřeště úkoly</t>
  </si>
  <si>
    <t>4) Kolik je ve sloupci číselných hodnot?</t>
  </si>
  <si>
    <t>5) Kolik je ve sloupci hodnot celkem?</t>
  </si>
  <si>
    <t>6) Kolikrát se ve sloupci vyskytuje jablko?</t>
  </si>
  <si>
    <t>7) Přepočítejte ceny CZK na EUR</t>
  </si>
  <si>
    <t>Vyřešte úkoly</t>
  </si>
  <si>
    <t>8) Označte ve sloupci Cena v CZK duplicitní hodnoty</t>
  </si>
  <si>
    <t>9) Vytvořte graf jako na obrázku</t>
  </si>
  <si>
    <t>10) Kolik se prodalo kusů Produktu A</t>
  </si>
  <si>
    <t>11) Sečtěte tržby nad 10 000 kč</t>
  </si>
  <si>
    <t>12) Jaká je průměrná tržba produktu D</t>
  </si>
  <si>
    <t>14) Jaká je průměrná cena produktu B?</t>
  </si>
  <si>
    <t>16) Ošetřete, že se do modré buňky mohou zapsat pouze čísla od 1-20</t>
  </si>
  <si>
    <t>17) Vyhledejte tržbu pro společnosti ze zdrojové tabulky</t>
  </si>
  <si>
    <t>Zdrojová tabulka</t>
  </si>
  <si>
    <t>18) Pokud pro společnost nenaleznete tržbu, nahraďte ji nulou</t>
  </si>
  <si>
    <t>19) Použijte na formát tržeb stejný formát jako ve zdrojové tabulce</t>
  </si>
  <si>
    <t>20) Zkontrolujte, že máte tabulku doplněnou správně, pokud oobjevíte chybu, opravte ji</t>
  </si>
  <si>
    <t>13) Z kolik % se podílí na celkových tržbách produkt C</t>
  </si>
  <si>
    <t>15) Vložte rozbalovací seznam z produktů</t>
  </si>
  <si>
    <t>Splněno</t>
  </si>
  <si>
    <t>Celkový počet bodů</t>
  </si>
  <si>
    <t>2) Zobrazte záporné hodnoty v účetním formátu v závorce, například  -1000 &gt; (1 000)</t>
  </si>
  <si>
    <t>3) Obarvěte celý řádek s produktem D na modro (dynamicky, nikoliv manuálně)</t>
  </si>
  <si>
    <t>8) Označte ve sloupci Cena v CZK duplicitní hodnoty na zeleno</t>
  </si>
  <si>
    <t>14) Jaká je průměrná cena produktu B</t>
  </si>
  <si>
    <t>11) Sečtěte tržby nad 10 000 Kč</t>
  </si>
  <si>
    <t>15) Vložte rozbalovací seznam jedinečných produktů</t>
  </si>
  <si>
    <t>Jedná se o cvičný excelový soubor z webu Akademie Excelu, který je dostupný na</t>
  </si>
  <si>
    <t>Akademie Excelu</t>
  </si>
  <si>
    <t xml:space="preserve">Pro více video návodů navštivte náš Youtube kanál Akademie Excelu nebo web Akademie Excelu. </t>
  </si>
  <si>
    <t>Youtube Akademie Excelu</t>
  </si>
  <si>
    <t>Facebook Akademie Excelu</t>
  </si>
  <si>
    <t>LinkedIn Akademie Excelu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</si>
</sst>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€-1]_-;\-* #,##0.00\ [$€-1]_-;_-* &quot;-&quot;??\ [$€-1]_-;_-@_-"/>
    <numFmt numFmtId="166" formatCode="#,##0;\ \(#,##0\)"/>
    <numFmt numFmtId="167" formatCode="#,##0;\(#,##0\)"/>
    <numFmt numFmtId="168" formatCode="_-* #,##0.0\ &quot;Kč&quot;_-;\-* #,##0.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3" fillId="2" borderId="0" xfId="0" applyFont="1" applyFill="1" applyAlignment="1">
      <alignment horizontal="center"/>
    </xf>
    <xf numFmtId="0" fontId="0" fillId="3" borderId="0" xfId="0" applyFill="1"/>
    <xf numFmtId="164" fontId="0" fillId="0" borderId="0" xfId="0" applyNumberFormat="1"/>
    <xf numFmtId="164" fontId="0" fillId="0" borderId="0" xfId="1" applyNumberFormat="1" applyFont="1"/>
    <xf numFmtId="164" fontId="0" fillId="3" borderId="0" xfId="1" applyNumberFormat="1" applyFont="1" applyFill="1"/>
    <xf numFmtId="10" fontId="0" fillId="3" borderId="0" xfId="2" applyNumberFormat="1" applyFont="1" applyFill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3" fillId="2" borderId="0" xfId="0" applyFont="1" applyFill="1"/>
    <xf numFmtId="0" fontId="2" fillId="0" borderId="0" xfId="0" applyFont="1"/>
    <xf numFmtId="0" fontId="0" fillId="5" borderId="0" xfId="0" applyFill="1"/>
    <xf numFmtId="0" fontId="2" fillId="5" borderId="0" xfId="0" applyFont="1" applyFill="1"/>
    <xf numFmtId="0" fontId="4" fillId="4" borderId="0" xfId="0" applyFont="1" applyFill="1"/>
    <xf numFmtId="0" fontId="0" fillId="0" borderId="0" xfId="0" applyNumberFormat="1"/>
    <xf numFmtId="167" fontId="0" fillId="0" borderId="0" xfId="0" applyNumberFormat="1"/>
    <xf numFmtId="0" fontId="5" fillId="0" borderId="0" xfId="0" applyFont="1"/>
    <xf numFmtId="165" fontId="0" fillId="0" borderId="0" xfId="1" applyNumberFormat="1" applyFont="1"/>
    <xf numFmtId="10" fontId="0" fillId="3" borderId="0" xfId="1" applyNumberFormat="1" applyFont="1" applyFill="1"/>
    <xf numFmtId="168" fontId="6" fillId="0" borderId="0" xfId="1" applyNumberFormat="1" applyFont="1"/>
    <xf numFmtId="0" fontId="0" fillId="6" borderId="0" xfId="0" applyFill="1"/>
    <xf numFmtId="0" fontId="0" fillId="6" borderId="0" xfId="0" applyFill="1"/>
    <xf numFmtId="0" fontId="0" fillId="0" borderId="0" xfId="0"/>
    <xf numFmtId="0" fontId="7" fillId="6" borderId="0" xfId="3" applyFill="1"/>
    <xf numFmtId="0" fontId="7" fillId="6" borderId="0" xfId="3" applyFill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3" applyAlignment="1">
      <alignment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4"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tržeb a prodaných kusů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'Excel k pohovoru řešení'!$C$63</c:f>
              <c:strCache>
                <c:ptCount val="1"/>
                <c:pt idx="0">
                  <c:v>Počet kusů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'Excel k pohovoru řešení'!$A$64:$A$71</c:f>
              <c:strCache>
                <c:ptCount val="8"/>
                <c:pt idx="0">
                  <c:v>Leden 2021</c:v>
                </c:pt>
                <c:pt idx="1">
                  <c:v>Únor 2021</c:v>
                </c:pt>
                <c:pt idx="2">
                  <c:v>Březen 2021</c:v>
                </c:pt>
                <c:pt idx="3">
                  <c:v>Duben 2021</c:v>
                </c:pt>
                <c:pt idx="4">
                  <c:v>Květen 2021</c:v>
                </c:pt>
                <c:pt idx="5">
                  <c:v>Červen 2021</c:v>
                </c:pt>
                <c:pt idx="6">
                  <c:v>Červenec 2021</c:v>
                </c:pt>
                <c:pt idx="7">
                  <c:v>Srpen 2021</c:v>
                </c:pt>
              </c:strCache>
            </c:strRef>
          </c:cat>
          <c:val>
            <c:numRef>
              <c:f>'Excel k pohovoru řešení'!$C$64:$C$71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8-466C-A4E4-391C55F3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6352368"/>
        <c:axId val="1976351536"/>
      </c:barChart>
      <c:lineChart>
        <c:grouping val="standard"/>
        <c:varyColors val="0"/>
        <c:ser>
          <c:idx val="0"/>
          <c:order val="0"/>
          <c:tx>
            <c:strRef>
              <c:f>'Excel k pohovoru řešení'!$B$63</c:f>
              <c:strCache>
                <c:ptCount val="1"/>
                <c:pt idx="0">
                  <c:v>Tržba celkem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'Excel k pohovoru řešení'!$A$64:$A$71</c:f>
              <c:strCache>
                <c:ptCount val="8"/>
                <c:pt idx="0">
                  <c:v>Leden 2021</c:v>
                </c:pt>
                <c:pt idx="1">
                  <c:v>Únor 2021</c:v>
                </c:pt>
                <c:pt idx="2">
                  <c:v>Březen 2021</c:v>
                </c:pt>
                <c:pt idx="3">
                  <c:v>Duben 2021</c:v>
                </c:pt>
                <c:pt idx="4">
                  <c:v>Květen 2021</c:v>
                </c:pt>
                <c:pt idx="5">
                  <c:v>Červen 2021</c:v>
                </c:pt>
                <c:pt idx="6">
                  <c:v>Červenec 2021</c:v>
                </c:pt>
                <c:pt idx="7">
                  <c:v>Srpen 2021</c:v>
                </c:pt>
              </c:strCache>
            </c:strRef>
          </c:cat>
          <c:val>
            <c:numRef>
              <c:f>'Excel k pohovoru řešení'!$B$64:$B$71</c:f>
              <c:numCache>
                <c:formatCode>_-* #\ ##0\ "Kč"_-;\-* #\ ##0\ "Kč"_-;_-* "-"??\ "Kč"_-;_-@_-</c:formatCode>
                <c:ptCount val="8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1750</c:v>
                </c:pt>
                <c:pt idx="4">
                  <c:v>1550</c:v>
                </c:pt>
                <c:pt idx="5">
                  <c:v>1250</c:v>
                </c:pt>
                <c:pt idx="6">
                  <c:v>1200</c:v>
                </c:pt>
                <c:pt idx="7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8-466C-A4E4-391C55F3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928048"/>
        <c:axId val="1989926384"/>
      </c:lineChart>
      <c:catAx>
        <c:axId val="19899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89926384"/>
        <c:crosses val="autoZero"/>
        <c:auto val="1"/>
        <c:lblAlgn val="ctr"/>
        <c:lblOffset val="100"/>
        <c:noMultiLvlLbl val="0"/>
      </c:catAx>
      <c:valAx>
        <c:axId val="1989926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Tržby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_-* #\ ##0\ &quot;Kč&quot;_-;\-* #\ ##0\ &quot;Kč&quot;_-;_-* &quot;-&quot;??\ &quot;Kč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89928048"/>
        <c:crosses val="autoZero"/>
        <c:crossBetween val="between"/>
      </c:valAx>
      <c:valAx>
        <c:axId val="1976351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kusů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6352368"/>
        <c:crosses val="max"/>
        <c:crossBetween val="between"/>
      </c:valAx>
      <c:catAx>
        <c:axId val="197635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635153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E$3" lockText="1" noThreeD="1"/>
</file>

<file path=xl/ctrlProps/ctrlProp10.xml><?xml version="1.0" encoding="utf-8"?>
<formControlPr xmlns="http://schemas.microsoft.com/office/spreadsheetml/2009/9/main" objectType="CheckBox" fmlaLink="$G$84" lockText="1" noThreeD="1"/>
</file>

<file path=xl/ctrlProps/ctrlProp11.xml><?xml version="1.0" encoding="utf-8"?>
<formControlPr xmlns="http://schemas.microsoft.com/office/spreadsheetml/2009/9/main" objectType="CheckBox" fmlaLink="$G$85" lockText="1" noThreeD="1"/>
</file>

<file path=xl/ctrlProps/ctrlProp12.xml><?xml version="1.0" encoding="utf-8"?>
<formControlPr xmlns="http://schemas.microsoft.com/office/spreadsheetml/2009/9/main" objectType="CheckBox" fmlaLink="$G$86" lockText="1" noThreeD="1"/>
</file>

<file path=xl/ctrlProps/ctrlProp13.xml><?xml version="1.0" encoding="utf-8"?>
<formControlPr xmlns="http://schemas.microsoft.com/office/spreadsheetml/2009/9/main" objectType="CheckBox" fmlaLink="$G$87" lockText="1" noThreeD="1"/>
</file>

<file path=xl/ctrlProps/ctrlProp14.xml><?xml version="1.0" encoding="utf-8"?>
<formControlPr xmlns="http://schemas.microsoft.com/office/spreadsheetml/2009/9/main" objectType="CheckBox" fmlaLink="$G$88" lockText="1" noThreeD="1"/>
</file>

<file path=xl/ctrlProps/ctrlProp15.xml><?xml version="1.0" encoding="utf-8"?>
<formControlPr xmlns="http://schemas.microsoft.com/office/spreadsheetml/2009/9/main" objectType="CheckBox" fmlaLink="$G$92" lockText="1" noThreeD="1"/>
</file>

<file path=xl/ctrlProps/ctrlProp16.xml><?xml version="1.0" encoding="utf-8"?>
<formControlPr xmlns="http://schemas.microsoft.com/office/spreadsheetml/2009/9/main" objectType="CheckBox" fmlaLink="$D$114" lockText="1" noThreeD="1"/>
</file>

<file path=xl/ctrlProps/ctrlProp17.xml><?xml version="1.0" encoding="utf-8"?>
<formControlPr xmlns="http://schemas.microsoft.com/office/spreadsheetml/2009/9/main" objectType="CheckBox" fmlaLink="$D$116" lockText="1" noThreeD="1"/>
</file>

<file path=xl/ctrlProps/ctrlProp18.xml><?xml version="1.0" encoding="utf-8"?>
<formControlPr xmlns="http://schemas.microsoft.com/office/spreadsheetml/2009/9/main" objectType="CheckBox" fmlaLink="$D$136" lockText="1" noThreeD="1"/>
</file>

<file path=xl/ctrlProps/ctrlProp19.xml><?xml version="1.0" encoding="utf-8"?>
<formControlPr xmlns="http://schemas.microsoft.com/office/spreadsheetml/2009/9/main" objectType="CheckBox" fmlaLink="$D$137" lockText="1" noThreeD="1"/>
</file>

<file path=xl/ctrlProps/ctrlProp2.xml><?xml version="1.0" encoding="utf-8"?>
<formControlPr xmlns="http://schemas.microsoft.com/office/spreadsheetml/2009/9/main" objectType="CheckBox" fmlaLink="$E$13" lockText="1" noThreeD="1"/>
</file>

<file path=xl/ctrlProps/ctrlProp20.xml><?xml version="1.0" encoding="utf-8"?>
<formControlPr xmlns="http://schemas.microsoft.com/office/spreadsheetml/2009/9/main" objectType="CheckBox" fmlaLink="$D$138" lockText="1" noThreeD="1"/>
</file>

<file path=xl/ctrlProps/ctrlProp21.xml><?xml version="1.0" encoding="utf-8"?>
<formControlPr xmlns="http://schemas.microsoft.com/office/spreadsheetml/2009/9/main" objectType="CheckBox" checked="Checked" fmlaLink="$E$3" lockText="1" noThreeD="1"/>
</file>

<file path=xl/ctrlProps/ctrlProp22.xml><?xml version="1.0" encoding="utf-8"?>
<formControlPr xmlns="http://schemas.microsoft.com/office/spreadsheetml/2009/9/main" objectType="CheckBox" checked="Checked" fmlaLink="$E$13" lockText="1" noThreeD="1"/>
</file>

<file path=xl/ctrlProps/ctrlProp23.xml><?xml version="1.0" encoding="utf-8"?>
<formControlPr xmlns="http://schemas.microsoft.com/office/spreadsheetml/2009/9/main" objectType="CheckBox" checked="Checked" fmlaLink="$E$21" lockText="1" noThreeD="1"/>
</file>

<file path=xl/ctrlProps/ctrlProp24.xml><?xml version="1.0" encoding="utf-8"?>
<formControlPr xmlns="http://schemas.microsoft.com/office/spreadsheetml/2009/9/main" objectType="CheckBox" checked="Checked" fmlaLink="$E$36" lockText="1" noThreeD="1"/>
</file>

<file path=xl/ctrlProps/ctrlProp25.xml><?xml version="1.0" encoding="utf-8"?>
<formControlPr xmlns="http://schemas.microsoft.com/office/spreadsheetml/2009/9/main" objectType="CheckBox" checked="Checked" fmlaLink="$E$37" lockText="1" noThreeD="1"/>
</file>

<file path=xl/ctrlProps/ctrlProp26.xml><?xml version="1.0" encoding="utf-8"?>
<formControlPr xmlns="http://schemas.microsoft.com/office/spreadsheetml/2009/9/main" objectType="CheckBox" checked="Checked" fmlaLink="$E$38" lockText="1" noThreeD="1"/>
</file>

<file path=xl/ctrlProps/ctrlProp27.xml><?xml version="1.0" encoding="utf-8"?>
<formControlPr xmlns="http://schemas.microsoft.com/office/spreadsheetml/2009/9/main" objectType="CheckBox" checked="Checked" fmlaLink="$E$47" lockText="1" noThreeD="1"/>
</file>

<file path=xl/ctrlProps/ctrlProp28.xml><?xml version="1.0" encoding="utf-8"?>
<formControlPr xmlns="http://schemas.microsoft.com/office/spreadsheetml/2009/9/main" objectType="CheckBox" checked="Checked" fmlaLink="$E$48" lockText="1" noThreeD="1"/>
</file>

<file path=xl/ctrlProps/ctrlProp29.xml><?xml version="1.0" encoding="utf-8"?>
<formControlPr xmlns="http://schemas.microsoft.com/office/spreadsheetml/2009/9/main" objectType="CheckBox" checked="Checked" fmlaLink="$E$61" lockText="1" noThreeD="1"/>
</file>

<file path=xl/ctrlProps/ctrlProp3.xml><?xml version="1.0" encoding="utf-8"?>
<formControlPr xmlns="http://schemas.microsoft.com/office/spreadsheetml/2009/9/main" objectType="CheckBox" fmlaLink="$E$23" lockText="1" noThreeD="1"/>
</file>

<file path=xl/ctrlProps/ctrlProp30.xml><?xml version="1.0" encoding="utf-8"?>
<formControlPr xmlns="http://schemas.microsoft.com/office/spreadsheetml/2009/9/main" objectType="CheckBox" checked="Checked" fmlaLink="$G$95" lockText="1" noThreeD="1"/>
</file>

<file path=xl/ctrlProps/ctrlProp31.xml><?xml version="1.0" encoding="utf-8"?>
<formControlPr xmlns="http://schemas.microsoft.com/office/spreadsheetml/2009/9/main" objectType="CheckBox" checked="Checked" fmlaLink="$G$96" lockText="1" noThreeD="1"/>
</file>

<file path=xl/ctrlProps/ctrlProp32.xml><?xml version="1.0" encoding="utf-8"?>
<formControlPr xmlns="http://schemas.microsoft.com/office/spreadsheetml/2009/9/main" objectType="CheckBox" checked="Checked" fmlaLink="$G$97" lockText="1" noThreeD="1"/>
</file>

<file path=xl/ctrlProps/ctrlProp33.xml><?xml version="1.0" encoding="utf-8"?>
<formControlPr xmlns="http://schemas.microsoft.com/office/spreadsheetml/2009/9/main" objectType="CheckBox" checked="Checked" fmlaLink="$G$98" lockText="1" noThreeD="1"/>
</file>

<file path=xl/ctrlProps/ctrlProp34.xml><?xml version="1.0" encoding="utf-8"?>
<formControlPr xmlns="http://schemas.microsoft.com/office/spreadsheetml/2009/9/main" objectType="CheckBox" checked="Checked" fmlaLink="$G$99" lockText="1" noThreeD="1"/>
</file>

<file path=xl/ctrlProps/ctrlProp35.xml><?xml version="1.0" encoding="utf-8"?>
<formControlPr xmlns="http://schemas.microsoft.com/office/spreadsheetml/2009/9/main" objectType="CheckBox" checked="Checked" fmlaLink="$G$103" lockText="1" noThreeD="1"/>
</file>

<file path=xl/ctrlProps/ctrlProp36.xml><?xml version="1.0" encoding="utf-8"?>
<formControlPr xmlns="http://schemas.microsoft.com/office/spreadsheetml/2009/9/main" objectType="CheckBox" checked="Checked" fmlaLink="$D$125" lockText="1" noThreeD="1"/>
</file>

<file path=xl/ctrlProps/ctrlProp37.xml><?xml version="1.0" encoding="utf-8"?>
<formControlPr xmlns="http://schemas.microsoft.com/office/spreadsheetml/2009/9/main" objectType="CheckBox" checked="Checked" fmlaLink="$D$127" lockText="1" noThreeD="1"/>
</file>

<file path=xl/ctrlProps/ctrlProp38.xml><?xml version="1.0" encoding="utf-8"?>
<formControlPr xmlns="http://schemas.microsoft.com/office/spreadsheetml/2009/9/main" objectType="CheckBox" checked="Checked" fmlaLink="$D$147" lockText="1" noThreeD="1"/>
</file>

<file path=xl/ctrlProps/ctrlProp39.xml><?xml version="1.0" encoding="utf-8"?>
<formControlPr xmlns="http://schemas.microsoft.com/office/spreadsheetml/2009/9/main" objectType="CheckBox" checked="Checked" fmlaLink="$D$148" lockText="1" noThreeD="1"/>
</file>

<file path=xl/ctrlProps/ctrlProp4.xml><?xml version="1.0" encoding="utf-8"?>
<formControlPr xmlns="http://schemas.microsoft.com/office/spreadsheetml/2009/9/main" objectType="CheckBox" fmlaLink="$E$38" lockText="1" noThreeD="1"/>
</file>

<file path=xl/ctrlProps/ctrlProp40.xml><?xml version="1.0" encoding="utf-8"?>
<formControlPr xmlns="http://schemas.microsoft.com/office/spreadsheetml/2009/9/main" objectType="CheckBox" checked="Checked" fmlaLink="$D$149" lockText="1" noThreeD="1"/>
</file>

<file path=xl/ctrlProps/ctrlProp5.xml><?xml version="1.0" encoding="utf-8"?>
<formControlPr xmlns="http://schemas.microsoft.com/office/spreadsheetml/2009/9/main" objectType="CheckBox" fmlaLink="$E$39" lockText="1" noThreeD="1"/>
</file>

<file path=xl/ctrlProps/ctrlProp6.xml><?xml version="1.0" encoding="utf-8"?>
<formControlPr xmlns="http://schemas.microsoft.com/office/spreadsheetml/2009/9/main" objectType="CheckBox" fmlaLink="$E$40" lockText="1" noThreeD="1"/>
</file>

<file path=xl/ctrlProps/ctrlProp7.xml><?xml version="1.0" encoding="utf-8"?>
<formControlPr xmlns="http://schemas.microsoft.com/office/spreadsheetml/2009/9/main" objectType="CheckBox" fmlaLink="$E$49" lockText="1" noThreeD="1"/>
</file>

<file path=xl/ctrlProps/ctrlProp8.xml><?xml version="1.0" encoding="utf-8"?>
<formControlPr xmlns="http://schemas.microsoft.com/office/spreadsheetml/2009/9/main" objectType="CheckBox" fmlaLink="$E$50" lockText="1" noThreeD="1"/>
</file>

<file path=xl/ctrlProps/ctrlProp9.xml><?xml version="1.0" encoding="utf-8"?>
<formControlPr xmlns="http://schemas.microsoft.com/office/spreadsheetml/2009/9/main" objectType="CheckBox" fmlaLink="$E$6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9</xdr:row>
      <xdr:rowOff>40262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2D290C-104E-4CC6-AB9A-524489BA0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63200" cy="175476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</xdr:row>
      <xdr:rowOff>76200</xdr:rowOff>
    </xdr:from>
    <xdr:to>
      <xdr:col>0</xdr:col>
      <xdr:colOff>600075</xdr:colOff>
      <xdr:row>16</xdr:row>
      <xdr:rowOff>85725</xdr:rowOff>
    </xdr:to>
    <xdr:pic>
      <xdr:nvPicPr>
        <xdr:cNvPr id="3" name="Obrázek 2" descr="YouTube – Aplikace na Google Play">
          <a:extLst>
            <a:ext uri="{FF2B5EF4-FFF2-40B4-BE49-F238E27FC236}">
              <a16:creationId xmlns:a16="http://schemas.microsoft.com/office/drawing/2014/main" id="{B8A06243-7E48-45A8-A84D-81C431DD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52700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28575</xdr:rowOff>
    </xdr:from>
    <xdr:to>
      <xdr:col>0</xdr:col>
      <xdr:colOff>485775</xdr:colOff>
      <xdr:row>18</xdr:row>
      <xdr:rowOff>38100</xdr:rowOff>
    </xdr:to>
    <xdr:pic>
      <xdr:nvPicPr>
        <xdr:cNvPr id="4" name="Obrázek 3" descr="Aplikace Facebook dostává redesign, mění ikonu i Messenger - Appliště">
          <a:extLst>
            <a:ext uri="{FF2B5EF4-FFF2-40B4-BE49-F238E27FC236}">
              <a16:creationId xmlns:a16="http://schemas.microsoft.com/office/drawing/2014/main" id="{97BA71DE-943F-40BE-A7A9-051AE06E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76575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123826</xdr:colOff>
      <xdr:row>18</xdr:row>
      <xdr:rowOff>76200</xdr:rowOff>
    </xdr:from>
    <xdr:to>
      <xdr:col>0</xdr:col>
      <xdr:colOff>466726</xdr:colOff>
      <xdr:row>20</xdr:row>
      <xdr:rowOff>66675</xdr:rowOff>
    </xdr:to>
    <xdr:pic>
      <xdr:nvPicPr>
        <xdr:cNvPr id="5" name="Obrázek 4" descr="ikona-linkedin | Blog netpromotion">
          <a:extLst>
            <a:ext uri="{FF2B5EF4-FFF2-40B4-BE49-F238E27FC236}">
              <a16:creationId xmlns:a16="http://schemas.microsoft.com/office/drawing/2014/main" id="{10FFC32D-A0F6-4E8F-A5F8-CAF07A7B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505200"/>
          <a:ext cx="3429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161925</xdr:rowOff>
        </xdr:from>
        <xdr:to>
          <xdr:col>4</xdr:col>
          <xdr:colOff>752475</xdr:colOff>
          <xdr:row>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B78B584-C024-4EE6-9586-DBC095296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742950</xdr:colOff>
          <xdr:row>13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E680716-DFAE-41E5-ABAB-23D0DD0FC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161925</xdr:rowOff>
        </xdr:from>
        <xdr:to>
          <xdr:col>4</xdr:col>
          <xdr:colOff>742950</xdr:colOff>
          <xdr:row>23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802B10B-FDA0-4FCA-9CC2-4E05CC476A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171450</xdr:rowOff>
        </xdr:from>
        <xdr:to>
          <xdr:col>4</xdr:col>
          <xdr:colOff>742950</xdr:colOff>
          <xdr:row>38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BD1BAAE3-0687-4FCB-AC1D-9837680FB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161925</xdr:rowOff>
        </xdr:from>
        <xdr:to>
          <xdr:col>4</xdr:col>
          <xdr:colOff>752475</xdr:colOff>
          <xdr:row>39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CCF670FD-B74A-4AC2-AA23-6500A9047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161925</xdr:rowOff>
        </xdr:from>
        <xdr:to>
          <xdr:col>4</xdr:col>
          <xdr:colOff>752475</xdr:colOff>
          <xdr:row>40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794C2E9-A527-4407-BBA5-1F521F167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152400</xdr:rowOff>
        </xdr:from>
        <xdr:to>
          <xdr:col>4</xdr:col>
          <xdr:colOff>752475</xdr:colOff>
          <xdr:row>49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4A4815DD-CD4F-4993-8591-2FF7FA9AB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152400</xdr:rowOff>
        </xdr:from>
        <xdr:to>
          <xdr:col>4</xdr:col>
          <xdr:colOff>752475</xdr:colOff>
          <xdr:row>50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3928051B-578F-4B2E-82D4-FD0B50D13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152400</xdr:rowOff>
        </xdr:from>
        <xdr:to>
          <xdr:col>4</xdr:col>
          <xdr:colOff>752475</xdr:colOff>
          <xdr:row>63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193AA533-13D4-4433-8CB2-D52EBBFCB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82</xdr:row>
          <xdr:rowOff>152400</xdr:rowOff>
        </xdr:from>
        <xdr:to>
          <xdr:col>6</xdr:col>
          <xdr:colOff>752475</xdr:colOff>
          <xdr:row>84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1676DDA-7679-4977-9E9E-053EC9407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83</xdr:row>
          <xdr:rowOff>152400</xdr:rowOff>
        </xdr:from>
        <xdr:to>
          <xdr:col>6</xdr:col>
          <xdr:colOff>752475</xdr:colOff>
          <xdr:row>85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FD4826C9-9710-42FA-A5A4-EA53F5741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84</xdr:row>
          <xdr:rowOff>152400</xdr:rowOff>
        </xdr:from>
        <xdr:to>
          <xdr:col>6</xdr:col>
          <xdr:colOff>752475</xdr:colOff>
          <xdr:row>86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D0EF147C-FF41-4388-8FA0-9006B797F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85</xdr:row>
          <xdr:rowOff>152400</xdr:rowOff>
        </xdr:from>
        <xdr:to>
          <xdr:col>6</xdr:col>
          <xdr:colOff>752475</xdr:colOff>
          <xdr:row>87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A8FE6590-18ED-42D4-86F0-23B0064B0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152400</xdr:rowOff>
        </xdr:from>
        <xdr:to>
          <xdr:col>6</xdr:col>
          <xdr:colOff>752475</xdr:colOff>
          <xdr:row>88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4359A657-ACB7-4792-AAE3-37DC7C7D5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90</xdr:row>
          <xdr:rowOff>152400</xdr:rowOff>
        </xdr:from>
        <xdr:to>
          <xdr:col>6</xdr:col>
          <xdr:colOff>752475</xdr:colOff>
          <xdr:row>92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73A3AA60-A4C3-4F59-BB55-4237764C5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112</xdr:row>
          <xdr:rowOff>152400</xdr:rowOff>
        </xdr:from>
        <xdr:to>
          <xdr:col>3</xdr:col>
          <xdr:colOff>752475</xdr:colOff>
          <xdr:row>114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CD68E52E-A356-4966-B490-80BDD4095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114</xdr:row>
          <xdr:rowOff>152400</xdr:rowOff>
        </xdr:from>
        <xdr:to>
          <xdr:col>3</xdr:col>
          <xdr:colOff>752475</xdr:colOff>
          <xdr:row>116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9BFD3AF7-A301-438E-B7C7-603E8F9B0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134</xdr:row>
          <xdr:rowOff>152400</xdr:rowOff>
        </xdr:from>
        <xdr:to>
          <xdr:col>3</xdr:col>
          <xdr:colOff>752475</xdr:colOff>
          <xdr:row>136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629CCEE-E145-48E3-AF39-B0AC4E081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135</xdr:row>
          <xdr:rowOff>152400</xdr:rowOff>
        </xdr:from>
        <xdr:to>
          <xdr:col>3</xdr:col>
          <xdr:colOff>752475</xdr:colOff>
          <xdr:row>137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DC2126D2-32ED-41B1-9B8E-6B0B9AC6A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136</xdr:row>
          <xdr:rowOff>152400</xdr:rowOff>
        </xdr:from>
        <xdr:to>
          <xdr:col>3</xdr:col>
          <xdr:colOff>752475</xdr:colOff>
          <xdr:row>138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A37C7F49-C6E3-4FA9-91F0-FDBC41E96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2152650</xdr:colOff>
      <xdr:row>64</xdr:row>
      <xdr:rowOff>38100</xdr:rowOff>
    </xdr:from>
    <xdr:to>
      <xdr:col>10</xdr:col>
      <xdr:colOff>257175</xdr:colOff>
      <xdr:row>78</xdr:row>
      <xdr:rowOff>123825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16B6D17-9D50-40D8-A57F-FB1D559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2230100"/>
          <a:ext cx="60864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161925</xdr:rowOff>
        </xdr:from>
        <xdr:to>
          <xdr:col>4</xdr:col>
          <xdr:colOff>752475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7937</xdr:colOff>
          <xdr:row>11</xdr:row>
          <xdr:rowOff>166687</xdr:rowOff>
        </xdr:from>
        <xdr:to>
          <xdr:col>4</xdr:col>
          <xdr:colOff>750887</xdr:colOff>
          <xdr:row>13</xdr:row>
          <xdr:rowOff>33337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4</xdr:col>
          <xdr:colOff>742950</xdr:colOff>
          <xdr:row>21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171450</xdr:rowOff>
        </xdr:from>
        <xdr:to>
          <xdr:col>4</xdr:col>
          <xdr:colOff>742950</xdr:colOff>
          <xdr:row>36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161925</xdr:rowOff>
        </xdr:from>
        <xdr:to>
          <xdr:col>4</xdr:col>
          <xdr:colOff>752475</xdr:colOff>
          <xdr:row>37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161925</xdr:rowOff>
        </xdr:from>
        <xdr:to>
          <xdr:col>4</xdr:col>
          <xdr:colOff>752475</xdr:colOff>
          <xdr:row>38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4</xdr:col>
          <xdr:colOff>752475</xdr:colOff>
          <xdr:row>47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152400</xdr:rowOff>
        </xdr:from>
        <xdr:to>
          <xdr:col>4</xdr:col>
          <xdr:colOff>752475</xdr:colOff>
          <xdr:row>48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4</xdr:col>
          <xdr:colOff>752475</xdr:colOff>
          <xdr:row>61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93</xdr:row>
          <xdr:rowOff>152400</xdr:rowOff>
        </xdr:from>
        <xdr:to>
          <xdr:col>6</xdr:col>
          <xdr:colOff>752475</xdr:colOff>
          <xdr:row>95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94</xdr:row>
          <xdr:rowOff>152400</xdr:rowOff>
        </xdr:from>
        <xdr:to>
          <xdr:col>6</xdr:col>
          <xdr:colOff>752475</xdr:colOff>
          <xdr:row>96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95</xdr:row>
          <xdr:rowOff>152400</xdr:rowOff>
        </xdr:from>
        <xdr:to>
          <xdr:col>6</xdr:col>
          <xdr:colOff>752475</xdr:colOff>
          <xdr:row>97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96</xdr:row>
          <xdr:rowOff>152400</xdr:rowOff>
        </xdr:from>
        <xdr:to>
          <xdr:col>6</xdr:col>
          <xdr:colOff>752475</xdr:colOff>
          <xdr:row>98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97</xdr:row>
          <xdr:rowOff>152400</xdr:rowOff>
        </xdr:from>
        <xdr:to>
          <xdr:col>6</xdr:col>
          <xdr:colOff>752475</xdr:colOff>
          <xdr:row>99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101</xdr:row>
          <xdr:rowOff>152400</xdr:rowOff>
        </xdr:from>
        <xdr:to>
          <xdr:col>6</xdr:col>
          <xdr:colOff>752475</xdr:colOff>
          <xdr:row>103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123</xdr:row>
          <xdr:rowOff>152400</xdr:rowOff>
        </xdr:from>
        <xdr:to>
          <xdr:col>3</xdr:col>
          <xdr:colOff>752475</xdr:colOff>
          <xdr:row>125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126</xdr:row>
          <xdr:rowOff>0</xdr:rowOff>
        </xdr:from>
        <xdr:to>
          <xdr:col>3</xdr:col>
          <xdr:colOff>752475</xdr:colOff>
          <xdr:row>127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145</xdr:row>
          <xdr:rowOff>152400</xdr:rowOff>
        </xdr:from>
        <xdr:to>
          <xdr:col>3</xdr:col>
          <xdr:colOff>752475</xdr:colOff>
          <xdr:row>147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146</xdr:row>
          <xdr:rowOff>152400</xdr:rowOff>
        </xdr:from>
        <xdr:to>
          <xdr:col>3</xdr:col>
          <xdr:colOff>752475</xdr:colOff>
          <xdr:row>148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147</xdr:row>
          <xdr:rowOff>152400</xdr:rowOff>
        </xdr:from>
        <xdr:to>
          <xdr:col>3</xdr:col>
          <xdr:colOff>752475</xdr:colOff>
          <xdr:row>149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446088</xdr:colOff>
      <xdr:row>62</xdr:row>
      <xdr:rowOff>6350</xdr:rowOff>
    </xdr:from>
    <xdr:to>
      <xdr:col>7</xdr:col>
      <xdr:colOff>3175</xdr:colOff>
      <xdr:row>76</xdr:row>
      <xdr:rowOff>92075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6B78014-9A5C-9D9A-CC27-C37198B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2526" y="11817350"/>
          <a:ext cx="6097587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1190624</xdr:colOff>
      <xdr:row>71</xdr:row>
      <xdr:rowOff>65087</xdr:rowOff>
    </xdr:from>
    <xdr:to>
      <xdr:col>3</xdr:col>
      <xdr:colOff>126999</xdr:colOff>
      <xdr:row>86</xdr:row>
      <xdr:rowOff>23812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F4CE933-6FF3-9264-85B4-33874C5E7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company/76513897/admin/" TargetMode="External"/><Relationship Id="rId2" Type="http://schemas.openxmlformats.org/officeDocument/2006/relationships/hyperlink" Target="https://www.facebook.com/akademieexcelu" TargetMode="External"/><Relationship Id="rId1" Type="http://schemas.openxmlformats.org/officeDocument/2006/relationships/hyperlink" Target="https://www.youtube.com/channel/UC0ORfwF-_QpsjFlfd3Qs-u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kademieexcelu.cz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9E58-49E6-4121-8FF7-30622721536A}">
  <dimension ref="A1:Q24"/>
  <sheetViews>
    <sheetView workbookViewId="0">
      <selection activeCell="N19" sqref="N19"/>
    </sheetView>
  </sheetViews>
  <sheetFormatPr defaultRowHeight="15" x14ac:dyDescent="0.25"/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5">
      <c r="A11" s="26" t="s">
        <v>93</v>
      </c>
      <c r="B11" s="27"/>
      <c r="C11" s="27"/>
      <c r="D11" s="27"/>
      <c r="E11" s="27"/>
      <c r="F11" s="27"/>
      <c r="G11" s="27"/>
      <c r="H11" s="27"/>
      <c r="I11" s="28" t="s">
        <v>94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5">
      <c r="A13" s="25" t="s">
        <v>95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x14ac:dyDescent="0.25">
      <c r="A15" s="25"/>
      <c r="B15" s="29" t="s">
        <v>96</v>
      </c>
      <c r="C15" s="30"/>
      <c r="D15" s="30"/>
      <c r="E15" s="30"/>
      <c r="F15" s="3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x14ac:dyDescent="0.25">
      <c r="A16" s="25"/>
      <c r="B16" s="29"/>
      <c r="C16" s="30"/>
      <c r="D16" s="30"/>
      <c r="E16" s="30"/>
      <c r="F16" s="3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5">
      <c r="A17" s="25"/>
      <c r="B17" s="29" t="s">
        <v>97</v>
      </c>
      <c r="C17" s="31"/>
      <c r="D17" s="31"/>
      <c r="E17" s="31"/>
      <c r="F17" s="3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x14ac:dyDescent="0.25">
      <c r="A18" s="25"/>
      <c r="B18" s="29"/>
      <c r="C18" s="31"/>
      <c r="D18" s="31"/>
      <c r="E18" s="31"/>
      <c r="F18" s="3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5">
      <c r="A19" s="25"/>
      <c r="B19" s="29" t="s">
        <v>98</v>
      </c>
      <c r="C19" s="31"/>
      <c r="D19" s="31"/>
      <c r="E19" s="31"/>
      <c r="F19" s="3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5">
      <c r="A20" s="25"/>
      <c r="B20" s="29"/>
      <c r="C20" s="31"/>
      <c r="D20" s="31"/>
      <c r="E20" s="31"/>
      <c r="F20" s="3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 algorithmName="SHA-512" hashValue="T6yB/Xv18hJG4vNcK13w/KNOT+F90cuVEHIh+hWK1PIhaGWtf+cJGcQCH3A/0uX25+q1cowmr3ptWSPmx9O7QA==" saltValue="tNu3aPkGSGxq+OeuIRKCMg==" spinCount="100000" sheet="1" objects="1" scenarios="1"/>
  <mergeCells count="4">
    <mergeCell ref="A11:H11"/>
    <mergeCell ref="B15:F16"/>
    <mergeCell ref="B17:F18"/>
    <mergeCell ref="B19:F20"/>
  </mergeCells>
  <hyperlinks>
    <hyperlink ref="B15" r:id="rId1" display="a" xr:uid="{5F3F5F10-27B2-4035-87A5-9B073A167999}"/>
    <hyperlink ref="B17:F18" r:id="rId2" display="Facebook Akademie Excelu" xr:uid="{365D5677-ECAD-4776-840E-CA6C55B52F8A}"/>
    <hyperlink ref="B19:F20" r:id="rId3" display="LinkedIn Akademie Excelu" xr:uid="{8BFCAEB8-A6A4-4C64-8B1D-EF3FA4EE0009}"/>
    <hyperlink ref="I11" r:id="rId4" xr:uid="{F505369D-6207-4163-9080-0965B607A52F}"/>
  </hyperlinks>
  <pageMargins left="0.7" right="0.7" top="0.78740157499999996" bottom="0.78740157499999996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2DF5-8537-4438-9B42-E21360729A47}">
  <dimension ref="A1:G138"/>
  <sheetViews>
    <sheetView tabSelected="1" topLeftCell="A118" zoomScale="120" zoomScaleNormal="120" workbookViewId="0">
      <selection activeCell="E125" sqref="E125"/>
    </sheetView>
  </sheetViews>
  <sheetFormatPr defaultRowHeight="15" x14ac:dyDescent="0.25"/>
  <cols>
    <col min="1" max="2" width="24.140625" customWidth="1"/>
    <col min="3" max="3" width="38.42578125" bestFit="1" customWidth="1"/>
    <col min="4" max="4" width="35.42578125" customWidth="1"/>
    <col min="5" max="5" width="23.5703125" customWidth="1"/>
    <col min="6" max="6" width="15.42578125" customWidth="1"/>
    <col min="7" max="7" width="17.85546875" customWidth="1"/>
  </cols>
  <sheetData>
    <row r="1" spans="1:5" x14ac:dyDescent="0.25">
      <c r="A1" s="21" t="s">
        <v>63</v>
      </c>
      <c r="B1" s="15" t="s">
        <v>86</v>
      </c>
      <c r="C1" s="17">
        <f>E3+E13+E23+E38+E39+E40+E49+E50+E63+G84+G85+G86+G87+G88+G92+D114+D116+D136+D137+D138</f>
        <v>0</v>
      </c>
    </row>
    <row r="2" spans="1:5" x14ac:dyDescent="0.25">
      <c r="E2" t="s">
        <v>85</v>
      </c>
    </row>
    <row r="3" spans="1:5" x14ac:dyDescent="0.25">
      <c r="A3" t="s">
        <v>64</v>
      </c>
      <c r="E3" s="18" t="b">
        <v>0</v>
      </c>
    </row>
    <row r="5" spans="1:5" x14ac:dyDescent="0.25">
      <c r="A5" s="14" t="s">
        <v>62</v>
      </c>
      <c r="B5" s="2" t="s">
        <v>61</v>
      </c>
      <c r="C5" s="2" t="s">
        <v>60</v>
      </c>
    </row>
    <row r="6" spans="1:5" x14ac:dyDescent="0.25">
      <c r="A6" t="s">
        <v>59</v>
      </c>
    </row>
    <row r="7" spans="1:5" x14ac:dyDescent="0.25">
      <c r="A7" t="s">
        <v>58</v>
      </c>
    </row>
    <row r="8" spans="1:5" x14ac:dyDescent="0.25">
      <c r="A8" t="s">
        <v>55</v>
      </c>
    </row>
    <row r="9" spans="1:5" x14ac:dyDescent="0.25">
      <c r="A9" t="s">
        <v>52</v>
      </c>
    </row>
    <row r="10" spans="1:5" x14ac:dyDescent="0.25">
      <c r="A10" t="s">
        <v>49</v>
      </c>
    </row>
    <row r="13" spans="1:5" x14ac:dyDescent="0.25">
      <c r="A13" t="s">
        <v>87</v>
      </c>
      <c r="E13" s="18" t="b">
        <v>0</v>
      </c>
    </row>
    <row r="15" spans="1:5" x14ac:dyDescent="0.25">
      <c r="A15" s="2" t="s">
        <v>46</v>
      </c>
    </row>
    <row r="16" spans="1:5" x14ac:dyDescent="0.25">
      <c r="A16" s="19">
        <v>-1000</v>
      </c>
    </row>
    <row r="17" spans="1:5" x14ac:dyDescent="0.25">
      <c r="A17" s="19">
        <v>2000</v>
      </c>
    </row>
    <row r="18" spans="1:5" x14ac:dyDescent="0.25">
      <c r="A18" s="19">
        <v>-500</v>
      </c>
    </row>
    <row r="19" spans="1:5" x14ac:dyDescent="0.25">
      <c r="A19" s="19">
        <v>2500</v>
      </c>
    </row>
    <row r="20" spans="1:5" x14ac:dyDescent="0.25">
      <c r="A20" s="13"/>
    </row>
    <row r="21" spans="1:5" x14ac:dyDescent="0.25">
      <c r="A21" s="13"/>
    </row>
    <row r="22" spans="1:5" x14ac:dyDescent="0.25">
      <c r="A22" s="13"/>
    </row>
    <row r="23" spans="1:5" x14ac:dyDescent="0.25">
      <c r="A23" t="s">
        <v>88</v>
      </c>
      <c r="E23" s="18" t="b">
        <v>0</v>
      </c>
    </row>
    <row r="25" spans="1:5" x14ac:dyDescent="0.25">
      <c r="A25" s="10" t="s">
        <v>17</v>
      </c>
      <c r="B25" s="9" t="s">
        <v>41</v>
      </c>
    </row>
    <row r="26" spans="1:5" x14ac:dyDescent="0.25">
      <c r="A26" t="s">
        <v>20</v>
      </c>
      <c r="B26" s="5">
        <v>1000</v>
      </c>
    </row>
    <row r="27" spans="1:5" x14ac:dyDescent="0.25">
      <c r="A27" t="s">
        <v>18</v>
      </c>
      <c r="B27" s="5">
        <v>5000</v>
      </c>
    </row>
    <row r="28" spans="1:5" x14ac:dyDescent="0.25">
      <c r="A28" t="s">
        <v>21</v>
      </c>
      <c r="B28" s="5">
        <v>4000</v>
      </c>
    </row>
    <row r="29" spans="1:5" x14ac:dyDescent="0.25">
      <c r="A29" t="s">
        <v>19</v>
      </c>
      <c r="B29" s="5">
        <v>2500</v>
      </c>
    </row>
    <row r="30" spans="1:5" x14ac:dyDescent="0.25">
      <c r="A30" t="s">
        <v>37</v>
      </c>
      <c r="B30" s="5">
        <v>2250</v>
      </c>
    </row>
    <row r="31" spans="1:5" x14ac:dyDescent="0.25">
      <c r="A31" t="s">
        <v>36</v>
      </c>
      <c r="B31" s="5">
        <v>3500</v>
      </c>
    </row>
    <row r="32" spans="1:5" x14ac:dyDescent="0.25">
      <c r="A32" t="s">
        <v>19</v>
      </c>
      <c r="B32" s="5">
        <v>3000</v>
      </c>
    </row>
    <row r="33" spans="1:5" x14ac:dyDescent="0.25">
      <c r="A33" t="s">
        <v>34</v>
      </c>
      <c r="B33" s="5">
        <v>2000</v>
      </c>
    </row>
    <row r="35" spans="1:5" x14ac:dyDescent="0.25">
      <c r="A35" t="s">
        <v>65</v>
      </c>
    </row>
    <row r="37" spans="1:5" x14ac:dyDescent="0.25">
      <c r="A37" s="2" t="s">
        <v>46</v>
      </c>
    </row>
    <row r="38" spans="1:5" x14ac:dyDescent="0.25">
      <c r="A38" s="12">
        <v>100</v>
      </c>
      <c r="C38" t="s">
        <v>66</v>
      </c>
      <c r="D38" s="16"/>
      <c r="E38" s="18" t="b">
        <v>0</v>
      </c>
    </row>
    <row r="39" spans="1:5" x14ac:dyDescent="0.25">
      <c r="A39" s="12" t="s">
        <v>45</v>
      </c>
      <c r="C39" t="s">
        <v>67</v>
      </c>
      <c r="D39" s="16"/>
      <c r="E39" s="18" t="b">
        <v>0</v>
      </c>
    </row>
    <row r="40" spans="1:5" x14ac:dyDescent="0.25">
      <c r="A40" s="12">
        <v>200</v>
      </c>
      <c r="C40" t="s">
        <v>68</v>
      </c>
      <c r="D40" s="16"/>
      <c r="E40" s="18" t="b">
        <v>0</v>
      </c>
    </row>
    <row r="41" spans="1:5" x14ac:dyDescent="0.25">
      <c r="A41" s="12" t="s">
        <v>45</v>
      </c>
    </row>
    <row r="42" spans="1:5" x14ac:dyDescent="0.25">
      <c r="A42" s="12" t="s">
        <v>44</v>
      </c>
    </row>
    <row r="43" spans="1:5" x14ac:dyDescent="0.25">
      <c r="A43" s="12" t="s">
        <v>43</v>
      </c>
    </row>
    <row r="44" spans="1:5" x14ac:dyDescent="0.25">
      <c r="A44" s="12">
        <v>250</v>
      </c>
    </row>
    <row r="45" spans="1:5" x14ac:dyDescent="0.25">
      <c r="A45" s="12">
        <v>50</v>
      </c>
    </row>
    <row r="46" spans="1:5" x14ac:dyDescent="0.25">
      <c r="A46" s="12">
        <v>300</v>
      </c>
    </row>
    <row r="47" spans="1:5" x14ac:dyDescent="0.25">
      <c r="A47" s="12" t="s">
        <v>42</v>
      </c>
    </row>
    <row r="49" spans="1:5" x14ac:dyDescent="0.25">
      <c r="A49" t="s">
        <v>69</v>
      </c>
      <c r="E49" s="18" t="b">
        <v>0</v>
      </c>
    </row>
    <row r="50" spans="1:5" x14ac:dyDescent="0.25">
      <c r="A50" t="s">
        <v>71</v>
      </c>
      <c r="E50" s="18" t="b">
        <v>0</v>
      </c>
    </row>
    <row r="52" spans="1:5" x14ac:dyDescent="0.25">
      <c r="B52" t="s">
        <v>38</v>
      </c>
      <c r="C52" s="16">
        <v>25.5</v>
      </c>
    </row>
    <row r="53" spans="1:5" x14ac:dyDescent="0.25">
      <c r="A53" s="10" t="s">
        <v>17</v>
      </c>
      <c r="B53" s="9" t="s">
        <v>40</v>
      </c>
      <c r="C53" s="9" t="s">
        <v>39</v>
      </c>
    </row>
    <row r="54" spans="1:5" x14ac:dyDescent="0.25">
      <c r="A54" t="s">
        <v>20</v>
      </c>
      <c r="B54" s="5">
        <v>1000</v>
      </c>
      <c r="C54" s="5"/>
    </row>
    <row r="55" spans="1:5" x14ac:dyDescent="0.25">
      <c r="A55" t="s">
        <v>18</v>
      </c>
      <c r="B55" s="5">
        <v>1500</v>
      </c>
      <c r="C55" s="5"/>
    </row>
    <row r="56" spans="1:5" x14ac:dyDescent="0.25">
      <c r="A56" t="s">
        <v>21</v>
      </c>
      <c r="B56" s="5">
        <v>2000</v>
      </c>
      <c r="C56" s="5"/>
    </row>
    <row r="57" spans="1:5" x14ac:dyDescent="0.25">
      <c r="A57" t="s">
        <v>19</v>
      </c>
      <c r="B57" s="5">
        <v>1750</v>
      </c>
      <c r="C57" s="5"/>
    </row>
    <row r="58" spans="1:5" x14ac:dyDescent="0.25">
      <c r="A58" t="s">
        <v>37</v>
      </c>
      <c r="B58" s="5">
        <v>1550</v>
      </c>
      <c r="C58" s="5"/>
    </row>
    <row r="59" spans="1:5" x14ac:dyDescent="0.25">
      <c r="A59" t="s">
        <v>36</v>
      </c>
      <c r="B59" s="5">
        <v>1250</v>
      </c>
      <c r="C59" s="5"/>
    </row>
    <row r="60" spans="1:5" x14ac:dyDescent="0.25">
      <c r="A60" t="s">
        <v>35</v>
      </c>
      <c r="B60" s="5">
        <v>1200</v>
      </c>
      <c r="C60" s="5"/>
    </row>
    <row r="61" spans="1:5" x14ac:dyDescent="0.25">
      <c r="A61" t="s">
        <v>34</v>
      </c>
      <c r="B61" s="5">
        <v>1000</v>
      </c>
      <c r="C61" s="5"/>
    </row>
    <row r="62" spans="1:5" x14ac:dyDescent="0.25">
      <c r="B62" s="5"/>
    </row>
    <row r="63" spans="1:5" x14ac:dyDescent="0.25">
      <c r="A63" t="s">
        <v>72</v>
      </c>
      <c r="B63" s="5"/>
      <c r="E63" s="18" t="b">
        <v>0</v>
      </c>
    </row>
    <row r="65" spans="1:3" x14ac:dyDescent="0.25">
      <c r="A65" s="10" t="s">
        <v>17</v>
      </c>
      <c r="B65" s="9" t="s">
        <v>33</v>
      </c>
      <c r="C65" s="9" t="s">
        <v>32</v>
      </c>
    </row>
    <row r="66" spans="1:3" x14ac:dyDescent="0.25">
      <c r="A66" s="8" t="s">
        <v>31</v>
      </c>
      <c r="B66" s="5">
        <v>1000</v>
      </c>
      <c r="C66">
        <v>10</v>
      </c>
    </row>
    <row r="67" spans="1:3" x14ac:dyDescent="0.25">
      <c r="A67" s="8" t="s">
        <v>30</v>
      </c>
      <c r="B67" s="5">
        <v>1500</v>
      </c>
      <c r="C67">
        <v>5</v>
      </c>
    </row>
    <row r="68" spans="1:3" x14ac:dyDescent="0.25">
      <c r="A68" s="8" t="s">
        <v>29</v>
      </c>
      <c r="B68" s="5">
        <v>2000</v>
      </c>
      <c r="C68">
        <v>4</v>
      </c>
    </row>
    <row r="69" spans="1:3" x14ac:dyDescent="0.25">
      <c r="A69" s="8" t="s">
        <v>28</v>
      </c>
      <c r="B69" s="5">
        <v>1750</v>
      </c>
      <c r="C69">
        <v>2</v>
      </c>
    </row>
    <row r="70" spans="1:3" x14ac:dyDescent="0.25">
      <c r="A70" s="8" t="s">
        <v>27</v>
      </c>
      <c r="B70" s="5">
        <v>1550</v>
      </c>
      <c r="C70">
        <v>10</v>
      </c>
    </row>
    <row r="71" spans="1:3" x14ac:dyDescent="0.25">
      <c r="A71" s="8" t="s">
        <v>26</v>
      </c>
      <c r="B71" s="5">
        <v>1250</v>
      </c>
      <c r="C71">
        <v>5</v>
      </c>
    </row>
    <row r="72" spans="1:3" x14ac:dyDescent="0.25">
      <c r="A72" s="8" t="s">
        <v>25</v>
      </c>
      <c r="B72" s="5">
        <v>1200</v>
      </c>
      <c r="C72">
        <v>8</v>
      </c>
    </row>
    <row r="73" spans="1:3" x14ac:dyDescent="0.25">
      <c r="A73" s="8" t="s">
        <v>24</v>
      </c>
      <c r="B73" s="5">
        <v>1000</v>
      </c>
      <c r="C73">
        <v>9</v>
      </c>
    </row>
    <row r="80" spans="1:3" x14ac:dyDescent="0.25">
      <c r="A80" s="8" t="s">
        <v>70</v>
      </c>
    </row>
    <row r="82" spans="1:7" x14ac:dyDescent="0.25">
      <c r="A82" s="2" t="s">
        <v>17</v>
      </c>
      <c r="B82" s="2" t="s">
        <v>23</v>
      </c>
      <c r="C82" s="2" t="s">
        <v>22</v>
      </c>
    </row>
    <row r="83" spans="1:7" x14ac:dyDescent="0.25">
      <c r="A83" t="s">
        <v>20</v>
      </c>
      <c r="B83">
        <v>17</v>
      </c>
      <c r="C83" s="5">
        <v>3009</v>
      </c>
    </row>
    <row r="84" spans="1:7" x14ac:dyDescent="0.25">
      <c r="A84" t="s">
        <v>18</v>
      </c>
      <c r="B84">
        <v>14</v>
      </c>
      <c r="C84" s="5">
        <v>13958</v>
      </c>
      <c r="D84" s="4"/>
      <c r="E84" t="s">
        <v>73</v>
      </c>
      <c r="F84" s="3"/>
      <c r="G84" s="18" t="b">
        <v>0</v>
      </c>
    </row>
    <row r="85" spans="1:7" x14ac:dyDescent="0.25">
      <c r="A85" t="s">
        <v>20</v>
      </c>
      <c r="B85">
        <v>1</v>
      </c>
      <c r="C85" s="5">
        <v>123</v>
      </c>
      <c r="E85" t="s">
        <v>74</v>
      </c>
      <c r="F85" s="6"/>
      <c r="G85" s="18" t="b">
        <v>0</v>
      </c>
    </row>
    <row r="86" spans="1:7" x14ac:dyDescent="0.25">
      <c r="A86" t="s">
        <v>18</v>
      </c>
      <c r="B86">
        <v>16</v>
      </c>
      <c r="C86" s="5">
        <v>9392</v>
      </c>
      <c r="D86" s="4"/>
      <c r="E86" t="s">
        <v>75</v>
      </c>
      <c r="F86" s="6"/>
      <c r="G86" s="18" t="b">
        <v>0</v>
      </c>
    </row>
    <row r="87" spans="1:7" x14ac:dyDescent="0.25">
      <c r="A87" t="s">
        <v>20</v>
      </c>
      <c r="B87">
        <v>11</v>
      </c>
      <c r="C87" s="5">
        <v>2409</v>
      </c>
      <c r="E87" t="s">
        <v>83</v>
      </c>
      <c r="F87" s="7"/>
      <c r="G87" s="18" t="b">
        <v>0</v>
      </c>
    </row>
    <row r="88" spans="1:7" x14ac:dyDescent="0.25">
      <c r="A88" t="s">
        <v>21</v>
      </c>
      <c r="B88">
        <v>20</v>
      </c>
      <c r="C88" s="5">
        <v>13440</v>
      </c>
      <c r="E88" t="s">
        <v>76</v>
      </c>
      <c r="F88" s="6"/>
      <c r="G88" s="18" t="b">
        <v>0</v>
      </c>
    </row>
    <row r="89" spans="1:7" x14ac:dyDescent="0.25">
      <c r="A89" t="s">
        <v>21</v>
      </c>
      <c r="B89">
        <v>7</v>
      </c>
      <c r="C89" s="5">
        <v>5992</v>
      </c>
    </row>
    <row r="90" spans="1:7" x14ac:dyDescent="0.25">
      <c r="A90" t="s">
        <v>19</v>
      </c>
      <c r="B90">
        <v>2</v>
      </c>
      <c r="C90" s="5">
        <v>366</v>
      </c>
    </row>
    <row r="91" spans="1:7" x14ac:dyDescent="0.25">
      <c r="A91" t="s">
        <v>20</v>
      </c>
      <c r="B91">
        <v>8</v>
      </c>
      <c r="C91" s="5">
        <v>1912</v>
      </c>
    </row>
    <row r="92" spans="1:7" x14ac:dyDescent="0.25">
      <c r="A92" t="s">
        <v>20</v>
      </c>
      <c r="B92">
        <v>10</v>
      </c>
      <c r="C92" s="5">
        <v>4420</v>
      </c>
      <c r="E92" t="s">
        <v>84</v>
      </c>
      <c r="F92" s="3"/>
      <c r="G92" s="18" t="b">
        <v>0</v>
      </c>
    </row>
    <row r="93" spans="1:7" x14ac:dyDescent="0.25">
      <c r="A93" t="s">
        <v>19</v>
      </c>
      <c r="B93">
        <v>10</v>
      </c>
      <c r="C93" s="5">
        <v>5460</v>
      </c>
    </row>
    <row r="94" spans="1:7" x14ac:dyDescent="0.25">
      <c r="A94" t="s">
        <v>21</v>
      </c>
      <c r="B94">
        <v>18</v>
      </c>
      <c r="C94" s="5">
        <v>14562</v>
      </c>
    </row>
    <row r="95" spans="1:7" x14ac:dyDescent="0.25">
      <c r="A95" t="s">
        <v>21</v>
      </c>
      <c r="B95">
        <v>19</v>
      </c>
      <c r="C95" s="5">
        <v>18012</v>
      </c>
    </row>
    <row r="96" spans="1:7" x14ac:dyDescent="0.25">
      <c r="A96" t="s">
        <v>19</v>
      </c>
      <c r="B96">
        <v>14</v>
      </c>
      <c r="C96" s="5">
        <v>6328</v>
      </c>
    </row>
    <row r="97" spans="1:4" x14ac:dyDescent="0.25">
      <c r="A97" t="s">
        <v>20</v>
      </c>
      <c r="B97">
        <v>5</v>
      </c>
      <c r="C97" s="5">
        <v>2780</v>
      </c>
    </row>
    <row r="98" spans="1:4" x14ac:dyDescent="0.25">
      <c r="A98" t="s">
        <v>19</v>
      </c>
      <c r="B98">
        <v>13</v>
      </c>
      <c r="C98" s="5">
        <v>7306</v>
      </c>
    </row>
    <row r="99" spans="1:4" x14ac:dyDescent="0.25">
      <c r="A99" t="s">
        <v>18</v>
      </c>
      <c r="B99">
        <v>17</v>
      </c>
      <c r="C99" s="5">
        <v>4097</v>
      </c>
      <c r="D99" s="4"/>
    </row>
    <row r="100" spans="1:4" x14ac:dyDescent="0.25">
      <c r="A100" t="s">
        <v>18</v>
      </c>
      <c r="B100">
        <v>19</v>
      </c>
      <c r="C100" s="5">
        <v>10184</v>
      </c>
      <c r="D100" s="4"/>
    </row>
    <row r="101" spans="1:4" x14ac:dyDescent="0.25">
      <c r="A101" t="s">
        <v>20</v>
      </c>
      <c r="B101">
        <v>14</v>
      </c>
      <c r="C101" s="5">
        <v>3430</v>
      </c>
    </row>
    <row r="102" spans="1:4" x14ac:dyDescent="0.25">
      <c r="A102" t="s">
        <v>19</v>
      </c>
      <c r="B102">
        <v>18</v>
      </c>
      <c r="C102" s="5">
        <v>17172</v>
      </c>
    </row>
    <row r="103" spans="1:4" x14ac:dyDescent="0.25">
      <c r="A103" t="s">
        <v>20</v>
      </c>
      <c r="B103">
        <v>10</v>
      </c>
      <c r="C103" s="5">
        <v>5290</v>
      </c>
    </row>
    <row r="104" spans="1:4" x14ac:dyDescent="0.25">
      <c r="A104" t="s">
        <v>19</v>
      </c>
      <c r="B104">
        <v>9</v>
      </c>
      <c r="C104" s="5">
        <v>7785</v>
      </c>
    </row>
    <row r="105" spans="1:4" x14ac:dyDescent="0.25">
      <c r="A105" t="s">
        <v>19</v>
      </c>
      <c r="B105">
        <v>20</v>
      </c>
      <c r="C105" s="5">
        <v>8340</v>
      </c>
    </row>
    <row r="106" spans="1:4" x14ac:dyDescent="0.25">
      <c r="A106" t="s">
        <v>20</v>
      </c>
      <c r="B106">
        <v>4</v>
      </c>
      <c r="C106" s="5">
        <v>1956</v>
      </c>
    </row>
    <row r="107" spans="1:4" x14ac:dyDescent="0.25">
      <c r="A107" t="s">
        <v>20</v>
      </c>
      <c r="B107">
        <v>9</v>
      </c>
      <c r="C107" s="5">
        <v>8676</v>
      </c>
    </row>
    <row r="108" spans="1:4" x14ac:dyDescent="0.25">
      <c r="A108" t="s">
        <v>18</v>
      </c>
      <c r="B108">
        <v>20</v>
      </c>
      <c r="C108" s="5">
        <v>8040</v>
      </c>
      <c r="D108" s="4"/>
    </row>
    <row r="109" spans="1:4" x14ac:dyDescent="0.25">
      <c r="A109" t="s">
        <v>19</v>
      </c>
      <c r="B109">
        <v>16</v>
      </c>
      <c r="C109" s="5">
        <v>5152</v>
      </c>
    </row>
    <row r="110" spans="1:4" x14ac:dyDescent="0.25">
      <c r="A110" t="s">
        <v>18</v>
      </c>
      <c r="B110">
        <v>15</v>
      </c>
      <c r="C110" s="5">
        <v>13485</v>
      </c>
      <c r="D110" s="4"/>
    </row>
    <row r="114" spans="1:5" x14ac:dyDescent="0.25">
      <c r="A114" t="s">
        <v>77</v>
      </c>
      <c r="C114" s="3"/>
      <c r="D114" s="18" t="b">
        <v>0</v>
      </c>
    </row>
    <row r="116" spans="1:5" x14ac:dyDescent="0.25">
      <c r="A116" t="s">
        <v>78</v>
      </c>
      <c r="D116" s="18" t="b">
        <v>0</v>
      </c>
    </row>
    <row r="119" spans="1:5" x14ac:dyDescent="0.25">
      <c r="B119" s="1"/>
      <c r="D119" t="s">
        <v>79</v>
      </c>
      <c r="E119" s="1"/>
    </row>
    <row r="120" spans="1:5" x14ac:dyDescent="0.25">
      <c r="A120" s="2" t="s">
        <v>17</v>
      </c>
      <c r="B120" s="2" t="s">
        <v>15</v>
      </c>
      <c r="D120" s="2" t="s">
        <v>16</v>
      </c>
      <c r="E120" s="2" t="s">
        <v>15</v>
      </c>
    </row>
    <row r="121" spans="1:5" x14ac:dyDescent="0.25">
      <c r="A121" t="s">
        <v>13</v>
      </c>
      <c r="B121" s="19"/>
      <c r="D121" t="s">
        <v>3</v>
      </c>
      <c r="E121" s="1">
        <v>100000</v>
      </c>
    </row>
    <row r="122" spans="1:5" x14ac:dyDescent="0.25">
      <c r="A122" t="s">
        <v>14</v>
      </c>
      <c r="B122" s="19"/>
      <c r="D122" t="s">
        <v>13</v>
      </c>
      <c r="E122" s="1">
        <v>50000</v>
      </c>
    </row>
    <row r="123" spans="1:5" x14ac:dyDescent="0.25">
      <c r="A123" t="s">
        <v>12</v>
      </c>
      <c r="B123" s="19"/>
      <c r="D123" t="s">
        <v>2</v>
      </c>
      <c r="E123" s="1">
        <v>75000</v>
      </c>
    </row>
    <row r="124" spans="1:5" x14ac:dyDescent="0.25">
      <c r="A124" t="s">
        <v>11</v>
      </c>
      <c r="B124" s="19"/>
      <c r="D124" t="s">
        <v>11</v>
      </c>
      <c r="E124" s="1">
        <v>80000</v>
      </c>
    </row>
    <row r="125" spans="1:5" x14ac:dyDescent="0.25">
      <c r="A125" t="s">
        <v>10</v>
      </c>
      <c r="B125" s="19"/>
      <c r="D125" t="s">
        <v>10</v>
      </c>
      <c r="E125" s="1">
        <v>45000</v>
      </c>
    </row>
    <row r="126" spans="1:5" x14ac:dyDescent="0.25">
      <c r="A126" t="s">
        <v>9</v>
      </c>
      <c r="B126" s="19"/>
      <c r="D126" t="s">
        <v>8</v>
      </c>
      <c r="E126" s="1">
        <v>120000</v>
      </c>
    </row>
    <row r="127" spans="1:5" x14ac:dyDescent="0.25">
      <c r="A127" t="s">
        <v>7</v>
      </c>
      <c r="B127" s="19"/>
      <c r="D127" t="s">
        <v>5</v>
      </c>
      <c r="E127" s="1">
        <v>25000</v>
      </c>
    </row>
    <row r="128" spans="1:5" x14ac:dyDescent="0.25">
      <c r="A128" t="s">
        <v>6</v>
      </c>
      <c r="B128" s="19"/>
      <c r="D128" t="s">
        <v>0</v>
      </c>
      <c r="E128" s="1">
        <v>35000</v>
      </c>
    </row>
    <row r="129" spans="1:6" x14ac:dyDescent="0.25">
      <c r="A129" t="s">
        <v>5</v>
      </c>
      <c r="B129" s="19"/>
      <c r="F129" s="1"/>
    </row>
    <row r="130" spans="1:6" x14ac:dyDescent="0.25">
      <c r="A130" t="s">
        <v>4</v>
      </c>
      <c r="B130" s="19"/>
      <c r="F130" s="1"/>
    </row>
    <row r="131" spans="1:6" x14ac:dyDescent="0.25">
      <c r="A131" t="s">
        <v>3</v>
      </c>
      <c r="B131" s="19"/>
      <c r="F131" s="1"/>
    </row>
    <row r="132" spans="1:6" x14ac:dyDescent="0.25">
      <c r="A132" t="s">
        <v>2</v>
      </c>
      <c r="B132" s="19"/>
      <c r="F132" s="1"/>
    </row>
    <row r="133" spans="1:6" x14ac:dyDescent="0.25">
      <c r="A133" t="s">
        <v>1</v>
      </c>
      <c r="B133" s="19"/>
      <c r="F133" s="1"/>
    </row>
    <row r="134" spans="1:6" x14ac:dyDescent="0.25">
      <c r="A134" t="s">
        <v>0</v>
      </c>
      <c r="B134" s="19"/>
      <c r="F134" s="1"/>
    </row>
    <row r="135" spans="1:6" x14ac:dyDescent="0.25">
      <c r="F135" s="1"/>
    </row>
    <row r="136" spans="1:6" x14ac:dyDescent="0.25">
      <c r="A136" t="s">
        <v>80</v>
      </c>
      <c r="D136" s="18" t="b">
        <v>0</v>
      </c>
      <c r="F136" s="1"/>
    </row>
    <row r="137" spans="1:6" x14ac:dyDescent="0.25">
      <c r="A137" t="s">
        <v>81</v>
      </c>
      <c r="D137" s="18" t="b">
        <v>0</v>
      </c>
      <c r="F137" s="1"/>
    </row>
    <row r="138" spans="1:6" x14ac:dyDescent="0.25">
      <c r="A138" t="s">
        <v>82</v>
      </c>
      <c r="D138" s="18" t="b">
        <v>0</v>
      </c>
    </row>
  </sheetData>
  <conditionalFormatting sqref="A35">
    <cfRule type="expression" dxfId="3" priority="2">
      <formula>$A35="Produkt D"</formula>
    </cfRule>
  </conditionalFormatting>
  <conditionalFormatting sqref="A66:A73 A80">
    <cfRule type="expression" dxfId="2" priority="1">
      <formula>$A66="Produkt D"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161925</xdr:rowOff>
                  </from>
                  <to>
                    <xdr:col>4</xdr:col>
                    <xdr:colOff>752475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742950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161925</xdr:rowOff>
                  </from>
                  <to>
                    <xdr:col>4</xdr:col>
                    <xdr:colOff>742950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171450</xdr:rowOff>
                  </from>
                  <to>
                    <xdr:col>4</xdr:col>
                    <xdr:colOff>742950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161925</xdr:rowOff>
                  </from>
                  <to>
                    <xdr:col>4</xdr:col>
                    <xdr:colOff>752475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161925</xdr:rowOff>
                  </from>
                  <to>
                    <xdr:col>4</xdr:col>
                    <xdr:colOff>752475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152400</xdr:rowOff>
                  </from>
                  <to>
                    <xdr:col>4</xdr:col>
                    <xdr:colOff>752475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152400</xdr:rowOff>
                  </from>
                  <to>
                    <xdr:col>4</xdr:col>
                    <xdr:colOff>752475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61</xdr:row>
                    <xdr:rowOff>152400</xdr:rowOff>
                  </from>
                  <to>
                    <xdr:col>4</xdr:col>
                    <xdr:colOff>752475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82</xdr:row>
                    <xdr:rowOff>152400</xdr:rowOff>
                  </from>
                  <to>
                    <xdr:col>6</xdr:col>
                    <xdr:colOff>752475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83</xdr:row>
                    <xdr:rowOff>152400</xdr:rowOff>
                  </from>
                  <to>
                    <xdr:col>6</xdr:col>
                    <xdr:colOff>752475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84</xdr:row>
                    <xdr:rowOff>152400</xdr:rowOff>
                  </from>
                  <to>
                    <xdr:col>6</xdr:col>
                    <xdr:colOff>752475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85</xdr:row>
                    <xdr:rowOff>152400</xdr:rowOff>
                  </from>
                  <to>
                    <xdr:col>6</xdr:col>
                    <xdr:colOff>752475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86</xdr:row>
                    <xdr:rowOff>152400</xdr:rowOff>
                  </from>
                  <to>
                    <xdr:col>6</xdr:col>
                    <xdr:colOff>752475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90</xdr:row>
                    <xdr:rowOff>152400</xdr:rowOff>
                  </from>
                  <to>
                    <xdr:col>6</xdr:col>
                    <xdr:colOff>752475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112</xdr:row>
                    <xdr:rowOff>152400</xdr:rowOff>
                  </from>
                  <to>
                    <xdr:col>3</xdr:col>
                    <xdr:colOff>752475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114</xdr:row>
                    <xdr:rowOff>152400</xdr:rowOff>
                  </from>
                  <to>
                    <xdr:col>3</xdr:col>
                    <xdr:colOff>752475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134</xdr:row>
                    <xdr:rowOff>152400</xdr:rowOff>
                  </from>
                  <to>
                    <xdr:col>3</xdr:col>
                    <xdr:colOff>752475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135</xdr:row>
                    <xdr:rowOff>152400</xdr:rowOff>
                  </from>
                  <to>
                    <xdr:col>3</xdr:col>
                    <xdr:colOff>752475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136</xdr:row>
                    <xdr:rowOff>152400</xdr:rowOff>
                  </from>
                  <to>
                    <xdr:col>3</xdr:col>
                    <xdr:colOff>752475</xdr:colOff>
                    <xdr:row>138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741E-E893-45AD-B1DD-A44231B6590B}">
  <dimension ref="A1:I149"/>
  <sheetViews>
    <sheetView topLeftCell="A127" zoomScaleNormal="100" workbookViewId="0">
      <selection activeCell="C145" sqref="C145"/>
    </sheetView>
  </sheetViews>
  <sheetFormatPr defaultRowHeight="15" x14ac:dyDescent="0.25"/>
  <cols>
    <col min="1" max="1" width="24.140625" customWidth="1"/>
    <col min="2" max="2" width="37.140625" customWidth="1"/>
    <col min="3" max="3" width="38.42578125" bestFit="1" customWidth="1"/>
    <col min="4" max="4" width="16.28515625" customWidth="1"/>
    <col min="5" max="5" width="48.42578125" bestFit="1" customWidth="1"/>
    <col min="6" max="6" width="15.42578125" customWidth="1"/>
    <col min="7" max="7" width="17.85546875" customWidth="1"/>
  </cols>
  <sheetData>
    <row r="1" spans="1:5" x14ac:dyDescent="0.25">
      <c r="A1" s="21" t="s">
        <v>63</v>
      </c>
      <c r="B1" s="15" t="s">
        <v>86</v>
      </c>
      <c r="C1" s="17">
        <f>E3+E13+E21+E36+E37+E38+E47+E48+E61+G95+G96+G97+G98+G99+G103+D125+D127+D147+D148+D149</f>
        <v>20</v>
      </c>
    </row>
    <row r="2" spans="1:5" x14ac:dyDescent="0.25">
      <c r="E2" t="s">
        <v>85</v>
      </c>
    </row>
    <row r="3" spans="1:5" x14ac:dyDescent="0.25">
      <c r="A3" t="s">
        <v>64</v>
      </c>
      <c r="E3" s="18" t="b">
        <v>1</v>
      </c>
    </row>
    <row r="5" spans="1:5" x14ac:dyDescent="0.25">
      <c r="A5" s="14" t="s">
        <v>62</v>
      </c>
      <c r="B5" s="2" t="s">
        <v>61</v>
      </c>
      <c r="C5" s="2" t="s">
        <v>60</v>
      </c>
    </row>
    <row r="6" spans="1:5" x14ac:dyDescent="0.25">
      <c r="A6" t="s">
        <v>59</v>
      </c>
      <c r="B6" t="s">
        <v>51</v>
      </c>
      <c r="C6" t="s">
        <v>53</v>
      </c>
    </row>
    <row r="7" spans="1:5" x14ac:dyDescent="0.25">
      <c r="A7" t="s">
        <v>58</v>
      </c>
      <c r="B7" t="s">
        <v>57</v>
      </c>
      <c r="C7" t="s">
        <v>56</v>
      </c>
    </row>
    <row r="8" spans="1:5" x14ac:dyDescent="0.25">
      <c r="A8" t="s">
        <v>55</v>
      </c>
      <c r="B8" t="s">
        <v>54</v>
      </c>
      <c r="C8" t="s">
        <v>53</v>
      </c>
    </row>
    <row r="9" spans="1:5" x14ac:dyDescent="0.25">
      <c r="A9" t="s">
        <v>52</v>
      </c>
      <c r="B9" t="s">
        <v>51</v>
      </c>
      <c r="C9" t="s">
        <v>50</v>
      </c>
    </row>
    <row r="10" spans="1:5" x14ac:dyDescent="0.25">
      <c r="A10" t="s">
        <v>49</v>
      </c>
      <c r="B10" t="s">
        <v>48</v>
      </c>
      <c r="C10" t="s">
        <v>47</v>
      </c>
    </row>
    <row r="13" spans="1:5" x14ac:dyDescent="0.25">
      <c r="A13" t="s">
        <v>87</v>
      </c>
      <c r="E13" s="18" t="b">
        <v>1</v>
      </c>
    </row>
    <row r="15" spans="1:5" x14ac:dyDescent="0.25">
      <c r="A15" s="2" t="s">
        <v>46</v>
      </c>
    </row>
    <row r="16" spans="1:5" x14ac:dyDescent="0.25">
      <c r="A16" s="20">
        <v>-1000</v>
      </c>
    </row>
    <row r="17" spans="1:5" x14ac:dyDescent="0.25">
      <c r="A17" s="20">
        <v>2000</v>
      </c>
    </row>
    <row r="18" spans="1:5" x14ac:dyDescent="0.25">
      <c r="A18" s="20">
        <v>-500</v>
      </c>
    </row>
    <row r="19" spans="1:5" x14ac:dyDescent="0.25">
      <c r="A19" s="20">
        <v>2500</v>
      </c>
    </row>
    <row r="20" spans="1:5" x14ac:dyDescent="0.25">
      <c r="A20" s="13"/>
    </row>
    <row r="21" spans="1:5" x14ac:dyDescent="0.25">
      <c r="A21" t="s">
        <v>88</v>
      </c>
      <c r="E21" s="18" t="b">
        <v>1</v>
      </c>
    </row>
    <row r="23" spans="1:5" x14ac:dyDescent="0.25">
      <c r="A23" s="10" t="s">
        <v>17</v>
      </c>
      <c r="B23" s="9" t="s">
        <v>41</v>
      </c>
    </row>
    <row r="24" spans="1:5" x14ac:dyDescent="0.25">
      <c r="A24" t="s">
        <v>20</v>
      </c>
      <c r="B24" s="5">
        <v>1000</v>
      </c>
    </row>
    <row r="25" spans="1:5" x14ac:dyDescent="0.25">
      <c r="A25" t="s">
        <v>18</v>
      </c>
      <c r="B25" s="5">
        <v>5000</v>
      </c>
    </row>
    <row r="26" spans="1:5" x14ac:dyDescent="0.25">
      <c r="A26" t="s">
        <v>21</v>
      </c>
      <c r="B26" s="5">
        <v>4000</v>
      </c>
    </row>
    <row r="27" spans="1:5" x14ac:dyDescent="0.25">
      <c r="A27" t="s">
        <v>19</v>
      </c>
      <c r="B27" s="5">
        <v>2500</v>
      </c>
    </row>
    <row r="28" spans="1:5" x14ac:dyDescent="0.25">
      <c r="A28" t="s">
        <v>37</v>
      </c>
      <c r="B28" s="5">
        <v>2250</v>
      </c>
    </row>
    <row r="29" spans="1:5" x14ac:dyDescent="0.25">
      <c r="A29" t="s">
        <v>36</v>
      </c>
      <c r="B29" s="5">
        <v>3500</v>
      </c>
    </row>
    <row r="30" spans="1:5" x14ac:dyDescent="0.25">
      <c r="A30" t="s">
        <v>19</v>
      </c>
      <c r="B30" s="5">
        <v>3000</v>
      </c>
    </row>
    <row r="31" spans="1:5" x14ac:dyDescent="0.25">
      <c r="A31" t="s">
        <v>34</v>
      </c>
      <c r="B31" s="5">
        <v>2000</v>
      </c>
    </row>
    <row r="32" spans="1:5" x14ac:dyDescent="0.25">
      <c r="B32" s="5"/>
    </row>
    <row r="33" spans="1:5" x14ac:dyDescent="0.25">
      <c r="A33" t="s">
        <v>65</v>
      </c>
    </row>
    <row r="35" spans="1:5" x14ac:dyDescent="0.25">
      <c r="A35" s="2" t="s">
        <v>46</v>
      </c>
    </row>
    <row r="36" spans="1:5" x14ac:dyDescent="0.25">
      <c r="A36" s="12">
        <v>100</v>
      </c>
      <c r="C36" t="s">
        <v>66</v>
      </c>
      <c r="D36" s="16">
        <f>COUNT(A36:A45)</f>
        <v>5</v>
      </c>
      <c r="E36" s="18" t="b">
        <v>1</v>
      </c>
    </row>
    <row r="37" spans="1:5" x14ac:dyDescent="0.25">
      <c r="A37" s="12" t="s">
        <v>45</v>
      </c>
      <c r="C37" t="s">
        <v>67</v>
      </c>
      <c r="D37" s="16">
        <f>COUNTA(A36:A45)</f>
        <v>10</v>
      </c>
      <c r="E37" s="18" t="b">
        <v>1</v>
      </c>
    </row>
    <row r="38" spans="1:5" x14ac:dyDescent="0.25">
      <c r="A38" s="12">
        <v>200</v>
      </c>
      <c r="C38" t="s">
        <v>68</v>
      </c>
      <c r="D38" s="16">
        <f>COUNTIF(A36:A45,"jablko")</f>
        <v>2</v>
      </c>
      <c r="E38" s="18" t="b">
        <v>1</v>
      </c>
    </row>
    <row r="39" spans="1:5" x14ac:dyDescent="0.25">
      <c r="A39" s="12" t="s">
        <v>45</v>
      </c>
    </row>
    <row r="40" spans="1:5" x14ac:dyDescent="0.25">
      <c r="A40" s="12" t="s">
        <v>44</v>
      </c>
    </row>
    <row r="41" spans="1:5" x14ac:dyDescent="0.25">
      <c r="A41" s="12" t="s">
        <v>43</v>
      </c>
    </row>
    <row r="42" spans="1:5" x14ac:dyDescent="0.25">
      <c r="A42" s="12">
        <v>250</v>
      </c>
    </row>
    <row r="43" spans="1:5" x14ac:dyDescent="0.25">
      <c r="A43" s="12">
        <v>50</v>
      </c>
    </row>
    <row r="44" spans="1:5" x14ac:dyDescent="0.25">
      <c r="A44" s="12">
        <v>300</v>
      </c>
    </row>
    <row r="45" spans="1:5" x14ac:dyDescent="0.25">
      <c r="A45" s="12" t="s">
        <v>42</v>
      </c>
    </row>
    <row r="46" spans="1:5" x14ac:dyDescent="0.25">
      <c r="A46" s="12"/>
    </row>
    <row r="47" spans="1:5" x14ac:dyDescent="0.25">
      <c r="A47" t="s">
        <v>69</v>
      </c>
      <c r="E47" s="18" t="b">
        <v>1</v>
      </c>
    </row>
    <row r="48" spans="1:5" x14ac:dyDescent="0.25">
      <c r="A48" t="s">
        <v>89</v>
      </c>
      <c r="E48" s="18" t="b">
        <v>1</v>
      </c>
    </row>
    <row r="50" spans="1:5" x14ac:dyDescent="0.25">
      <c r="B50" t="s">
        <v>38</v>
      </c>
      <c r="C50" s="16">
        <v>25.5</v>
      </c>
    </row>
    <row r="51" spans="1:5" x14ac:dyDescent="0.25">
      <c r="A51" s="10" t="s">
        <v>17</v>
      </c>
      <c r="B51" s="9" t="s">
        <v>40</v>
      </c>
      <c r="C51" s="9" t="s">
        <v>39</v>
      </c>
    </row>
    <row r="52" spans="1:5" x14ac:dyDescent="0.25">
      <c r="A52" t="s">
        <v>20</v>
      </c>
      <c r="B52" s="5">
        <v>1000</v>
      </c>
      <c r="C52" s="22">
        <f>B52/$C$50</f>
        <v>39.215686274509807</v>
      </c>
    </row>
    <row r="53" spans="1:5" x14ac:dyDescent="0.25">
      <c r="A53" t="s">
        <v>18</v>
      </c>
      <c r="B53" s="5">
        <v>1500</v>
      </c>
      <c r="C53" s="22">
        <f t="shared" ref="C53:C59" si="0">B53/$C$50</f>
        <v>58.823529411764703</v>
      </c>
    </row>
    <row r="54" spans="1:5" x14ac:dyDescent="0.25">
      <c r="A54" t="s">
        <v>21</v>
      </c>
      <c r="B54" s="5">
        <v>2000</v>
      </c>
      <c r="C54" s="22">
        <f t="shared" si="0"/>
        <v>78.431372549019613</v>
      </c>
    </row>
    <row r="55" spans="1:5" x14ac:dyDescent="0.25">
      <c r="A55" t="s">
        <v>19</v>
      </c>
      <c r="B55" s="5">
        <v>1750</v>
      </c>
      <c r="C55" s="22">
        <f t="shared" si="0"/>
        <v>68.627450980392155</v>
      </c>
    </row>
    <row r="56" spans="1:5" x14ac:dyDescent="0.25">
      <c r="A56" t="s">
        <v>37</v>
      </c>
      <c r="B56" s="5">
        <v>1550</v>
      </c>
      <c r="C56" s="22">
        <f t="shared" si="0"/>
        <v>60.784313725490193</v>
      </c>
    </row>
    <row r="57" spans="1:5" x14ac:dyDescent="0.25">
      <c r="A57" t="s">
        <v>36</v>
      </c>
      <c r="B57" s="5">
        <v>1250</v>
      </c>
      <c r="C57" s="22">
        <f t="shared" si="0"/>
        <v>49.019607843137258</v>
      </c>
    </row>
    <row r="58" spans="1:5" x14ac:dyDescent="0.25">
      <c r="A58" t="s">
        <v>35</v>
      </c>
      <c r="B58" s="5">
        <v>1200</v>
      </c>
      <c r="C58" s="22">
        <f t="shared" si="0"/>
        <v>47.058823529411768</v>
      </c>
    </row>
    <row r="59" spans="1:5" x14ac:dyDescent="0.25">
      <c r="A59" t="s">
        <v>34</v>
      </c>
      <c r="B59" s="5">
        <v>1000</v>
      </c>
      <c r="C59" s="22">
        <f t="shared" si="0"/>
        <v>39.215686274509807</v>
      </c>
    </row>
    <row r="60" spans="1:5" x14ac:dyDescent="0.25">
      <c r="B60" s="5"/>
      <c r="C60" s="11"/>
    </row>
    <row r="61" spans="1:5" x14ac:dyDescent="0.25">
      <c r="A61" t="s">
        <v>72</v>
      </c>
      <c r="B61" s="5"/>
      <c r="E61" s="18" t="b">
        <v>1</v>
      </c>
    </row>
    <row r="63" spans="1:5" x14ac:dyDescent="0.25">
      <c r="A63" s="10" t="s">
        <v>17</v>
      </c>
      <c r="B63" s="9" t="s">
        <v>33</v>
      </c>
      <c r="C63" s="9" t="s">
        <v>32</v>
      </c>
    </row>
    <row r="64" spans="1:5" x14ac:dyDescent="0.25">
      <c r="A64" s="8" t="s">
        <v>31</v>
      </c>
      <c r="B64" s="5">
        <v>1000</v>
      </c>
      <c r="C64">
        <v>10</v>
      </c>
    </row>
    <row r="65" spans="1:3" x14ac:dyDescent="0.25">
      <c r="A65" s="8" t="s">
        <v>30</v>
      </c>
      <c r="B65" s="5">
        <v>1500</v>
      </c>
      <c r="C65">
        <v>5</v>
      </c>
    </row>
    <row r="66" spans="1:3" x14ac:dyDescent="0.25">
      <c r="A66" s="8" t="s">
        <v>29</v>
      </c>
      <c r="B66" s="5">
        <v>2000</v>
      </c>
      <c r="C66">
        <v>4</v>
      </c>
    </row>
    <row r="67" spans="1:3" x14ac:dyDescent="0.25">
      <c r="A67" s="8" t="s">
        <v>28</v>
      </c>
      <c r="B67" s="5">
        <v>1750</v>
      </c>
      <c r="C67">
        <v>2</v>
      </c>
    </row>
    <row r="68" spans="1:3" x14ac:dyDescent="0.25">
      <c r="A68" s="8" t="s">
        <v>27</v>
      </c>
      <c r="B68" s="5">
        <v>1550</v>
      </c>
      <c r="C68">
        <v>10</v>
      </c>
    </row>
    <row r="69" spans="1:3" x14ac:dyDescent="0.25">
      <c r="A69" s="8" t="s">
        <v>26</v>
      </c>
      <c r="B69" s="5">
        <v>1250</v>
      </c>
      <c r="C69">
        <v>5</v>
      </c>
    </row>
    <row r="70" spans="1:3" x14ac:dyDescent="0.25">
      <c r="A70" s="8" t="s">
        <v>25</v>
      </c>
      <c r="B70" s="5">
        <v>1200</v>
      </c>
      <c r="C70">
        <v>8</v>
      </c>
    </row>
    <row r="71" spans="1:3" x14ac:dyDescent="0.25">
      <c r="A71" s="8" t="s">
        <v>24</v>
      </c>
      <c r="B71" s="5">
        <v>1000</v>
      </c>
      <c r="C71">
        <v>9</v>
      </c>
    </row>
    <row r="91" spans="1:7" x14ac:dyDescent="0.25">
      <c r="A91" s="8" t="s">
        <v>70</v>
      </c>
    </row>
    <row r="93" spans="1:7" x14ac:dyDescent="0.25">
      <c r="A93" s="2" t="s">
        <v>17</v>
      </c>
      <c r="B93" s="2" t="s">
        <v>23</v>
      </c>
      <c r="C93" s="2" t="s">
        <v>22</v>
      </c>
    </row>
    <row r="94" spans="1:7" x14ac:dyDescent="0.25">
      <c r="A94" t="s">
        <v>20</v>
      </c>
      <c r="B94">
        <v>17</v>
      </c>
      <c r="C94" s="5">
        <v>3009</v>
      </c>
    </row>
    <row r="95" spans="1:7" x14ac:dyDescent="0.25">
      <c r="A95" t="s">
        <v>18</v>
      </c>
      <c r="B95">
        <v>14</v>
      </c>
      <c r="C95" s="5">
        <v>13958</v>
      </c>
      <c r="D95" s="4"/>
      <c r="E95" t="s">
        <v>73</v>
      </c>
      <c r="F95" s="3">
        <f>SUMIF(A94:A121,"Produkt A",B94:B121)</f>
        <v>89</v>
      </c>
      <c r="G95" s="18" t="b">
        <v>1</v>
      </c>
    </row>
    <row r="96" spans="1:7" x14ac:dyDescent="0.25">
      <c r="A96" t="s">
        <v>20</v>
      </c>
      <c r="B96">
        <v>1</v>
      </c>
      <c r="C96" s="5">
        <v>123</v>
      </c>
      <c r="E96" t="s">
        <v>91</v>
      </c>
      <c r="F96" s="6">
        <f>SUMIF(C94:C121,"&gt;"&amp;10000,C94:C121)</f>
        <v>100813</v>
      </c>
      <c r="G96" s="18" t="b">
        <v>1</v>
      </c>
    </row>
    <row r="97" spans="1:9" x14ac:dyDescent="0.25">
      <c r="A97" t="s">
        <v>18</v>
      </c>
      <c r="B97">
        <v>16</v>
      </c>
      <c r="C97" s="5">
        <v>9392</v>
      </c>
      <c r="D97" s="4"/>
      <c r="E97" t="s">
        <v>75</v>
      </c>
      <c r="F97" s="6">
        <f>AVERAGEIF(A94:A121,A101,C94:C121)</f>
        <v>7238.625</v>
      </c>
      <c r="G97" s="18" t="b">
        <v>1</v>
      </c>
    </row>
    <row r="98" spans="1:9" x14ac:dyDescent="0.25">
      <c r="A98" t="s">
        <v>20</v>
      </c>
      <c r="B98">
        <v>11</v>
      </c>
      <c r="C98" s="5">
        <v>2409</v>
      </c>
      <c r="E98" t="s">
        <v>83</v>
      </c>
      <c r="F98" s="23">
        <f>SUMIF(A94:A121,A99,C94:C121)/SUM(C94:C121)</f>
        <v>0.25609131556658593</v>
      </c>
      <c r="G98" s="18" t="b">
        <v>1</v>
      </c>
    </row>
    <row r="99" spans="1:9" x14ac:dyDescent="0.25">
      <c r="A99" t="s">
        <v>21</v>
      </c>
      <c r="B99">
        <v>20</v>
      </c>
      <c r="C99" s="5">
        <v>13440</v>
      </c>
      <c r="E99" t="s">
        <v>90</v>
      </c>
      <c r="F99" s="6">
        <f>SUMIF(A94:A121,A95,C94:C121)/SUMIF(A94:A121,A95,B94:B121)</f>
        <v>585.70297029702965</v>
      </c>
      <c r="G99" s="18" t="b">
        <v>1</v>
      </c>
    </row>
    <row r="100" spans="1:9" x14ac:dyDescent="0.25">
      <c r="A100" t="s">
        <v>21</v>
      </c>
      <c r="B100">
        <v>7</v>
      </c>
      <c r="C100" s="5">
        <v>5992</v>
      </c>
    </row>
    <row r="101" spans="1:9" x14ac:dyDescent="0.25">
      <c r="A101" t="s">
        <v>19</v>
      </c>
      <c r="B101">
        <v>2</v>
      </c>
      <c r="C101" s="5">
        <v>366</v>
      </c>
    </row>
    <row r="102" spans="1:9" x14ac:dyDescent="0.25">
      <c r="A102" t="s">
        <v>20</v>
      </c>
      <c r="B102">
        <v>8</v>
      </c>
      <c r="C102" s="5">
        <v>1912</v>
      </c>
    </row>
    <row r="103" spans="1:9" x14ac:dyDescent="0.25">
      <c r="A103" t="s">
        <v>20</v>
      </c>
      <c r="B103">
        <v>10</v>
      </c>
      <c r="C103" s="5">
        <v>4420</v>
      </c>
      <c r="E103" t="s">
        <v>92</v>
      </c>
      <c r="F103" s="3" t="s">
        <v>18</v>
      </c>
      <c r="G103" s="18" t="b">
        <v>1</v>
      </c>
      <c r="I103" t="s">
        <v>20</v>
      </c>
    </row>
    <row r="104" spans="1:9" x14ac:dyDescent="0.25">
      <c r="A104" t="s">
        <v>19</v>
      </c>
      <c r="B104">
        <v>10</v>
      </c>
      <c r="C104" s="5">
        <v>5460</v>
      </c>
      <c r="I104" t="s">
        <v>18</v>
      </c>
    </row>
    <row r="105" spans="1:9" x14ac:dyDescent="0.25">
      <c r="A105" t="s">
        <v>21</v>
      </c>
      <c r="B105">
        <v>18</v>
      </c>
      <c r="C105" s="5">
        <v>14562</v>
      </c>
      <c r="I105" t="s">
        <v>21</v>
      </c>
    </row>
    <row r="106" spans="1:9" x14ac:dyDescent="0.25">
      <c r="A106" t="s">
        <v>21</v>
      </c>
      <c r="B106">
        <v>19</v>
      </c>
      <c r="C106" s="5">
        <v>18012</v>
      </c>
      <c r="I106" t="s">
        <v>19</v>
      </c>
    </row>
    <row r="107" spans="1:9" x14ac:dyDescent="0.25">
      <c r="A107" t="s">
        <v>19</v>
      </c>
      <c r="B107">
        <v>14</v>
      </c>
      <c r="C107" s="5">
        <v>6328</v>
      </c>
    </row>
    <row r="108" spans="1:9" x14ac:dyDescent="0.25">
      <c r="A108" t="s">
        <v>20</v>
      </c>
      <c r="B108">
        <v>5</v>
      </c>
      <c r="C108" s="5">
        <v>2780</v>
      </c>
    </row>
    <row r="109" spans="1:9" x14ac:dyDescent="0.25">
      <c r="A109" t="s">
        <v>19</v>
      </c>
      <c r="B109">
        <v>13</v>
      </c>
      <c r="C109" s="5">
        <v>7306</v>
      </c>
    </row>
    <row r="110" spans="1:9" x14ac:dyDescent="0.25">
      <c r="A110" t="s">
        <v>18</v>
      </c>
      <c r="B110">
        <v>17</v>
      </c>
      <c r="C110" s="5">
        <v>4097</v>
      </c>
      <c r="D110" s="4"/>
    </row>
    <row r="111" spans="1:9" x14ac:dyDescent="0.25">
      <c r="A111" t="s">
        <v>18</v>
      </c>
      <c r="B111">
        <v>19</v>
      </c>
      <c r="C111" s="5">
        <v>10184</v>
      </c>
      <c r="D111" s="4"/>
    </row>
    <row r="112" spans="1:9" x14ac:dyDescent="0.25">
      <c r="A112" t="s">
        <v>20</v>
      </c>
      <c r="B112">
        <v>14</v>
      </c>
      <c r="C112" s="5">
        <v>3430</v>
      </c>
    </row>
    <row r="113" spans="1:4" x14ac:dyDescent="0.25">
      <c r="A113" t="s">
        <v>19</v>
      </c>
      <c r="B113">
        <v>18</v>
      </c>
      <c r="C113" s="5">
        <v>17172</v>
      </c>
    </row>
    <row r="114" spans="1:4" x14ac:dyDescent="0.25">
      <c r="A114" t="s">
        <v>20</v>
      </c>
      <c r="B114">
        <v>10</v>
      </c>
      <c r="C114" s="5">
        <v>5290</v>
      </c>
    </row>
    <row r="115" spans="1:4" x14ac:dyDescent="0.25">
      <c r="A115" t="s">
        <v>19</v>
      </c>
      <c r="B115">
        <v>9</v>
      </c>
      <c r="C115" s="5">
        <v>7785</v>
      </c>
    </row>
    <row r="116" spans="1:4" x14ac:dyDescent="0.25">
      <c r="A116" t="s">
        <v>19</v>
      </c>
      <c r="B116">
        <v>20</v>
      </c>
      <c r="C116" s="5">
        <v>8340</v>
      </c>
    </row>
    <row r="117" spans="1:4" x14ac:dyDescent="0.25">
      <c r="A117" t="s">
        <v>20</v>
      </c>
      <c r="B117">
        <v>4</v>
      </c>
      <c r="C117" s="5">
        <v>1956</v>
      </c>
    </row>
    <row r="118" spans="1:4" x14ac:dyDescent="0.25">
      <c r="A118" t="s">
        <v>20</v>
      </c>
      <c r="B118">
        <v>9</v>
      </c>
      <c r="C118" s="5">
        <v>8676</v>
      </c>
    </row>
    <row r="119" spans="1:4" x14ac:dyDescent="0.25">
      <c r="A119" t="s">
        <v>18</v>
      </c>
      <c r="B119">
        <v>20</v>
      </c>
      <c r="C119" s="5">
        <v>8040</v>
      </c>
      <c r="D119" s="4"/>
    </row>
    <row r="120" spans="1:4" x14ac:dyDescent="0.25">
      <c r="A120" t="s">
        <v>19</v>
      </c>
      <c r="B120">
        <v>16</v>
      </c>
      <c r="C120" s="5">
        <v>5152</v>
      </c>
    </row>
    <row r="121" spans="1:4" x14ac:dyDescent="0.25">
      <c r="A121" t="s">
        <v>18</v>
      </c>
      <c r="B121">
        <v>15</v>
      </c>
      <c r="C121" s="5">
        <v>13485</v>
      </c>
      <c r="D121" s="4"/>
    </row>
    <row r="125" spans="1:4" x14ac:dyDescent="0.25">
      <c r="A125" t="s">
        <v>77</v>
      </c>
      <c r="C125" s="3">
        <v>10</v>
      </c>
      <c r="D125" s="18" t="b">
        <v>1</v>
      </c>
    </row>
    <row r="127" spans="1:4" x14ac:dyDescent="0.25">
      <c r="A127" t="s">
        <v>78</v>
      </c>
      <c r="D127" s="18" t="b">
        <v>1</v>
      </c>
    </row>
    <row r="130" spans="1:6" x14ac:dyDescent="0.25">
      <c r="B130" s="1">
        <f>SUM(B132:B145)</f>
        <v>530000</v>
      </c>
      <c r="D130" t="s">
        <v>79</v>
      </c>
      <c r="E130" s="1">
        <f>SUM(E132:E139)</f>
        <v>530000</v>
      </c>
    </row>
    <row r="131" spans="1:6" x14ac:dyDescent="0.25">
      <c r="A131" s="2" t="s">
        <v>17</v>
      </c>
      <c r="B131" s="2" t="s">
        <v>15</v>
      </c>
      <c r="D131" s="2" t="s">
        <v>16</v>
      </c>
      <c r="E131" s="2" t="s">
        <v>15</v>
      </c>
    </row>
    <row r="132" spans="1:6" x14ac:dyDescent="0.25">
      <c r="A132" t="s">
        <v>13</v>
      </c>
      <c r="B132" s="24">
        <f>IFERROR(VLOOKUP(TRIM(A132),$D$132:$E$139,2,FALSE),0)</f>
        <v>50000</v>
      </c>
      <c r="D132" t="s">
        <v>3</v>
      </c>
      <c r="E132" s="24">
        <v>100000</v>
      </c>
    </row>
    <row r="133" spans="1:6" x14ac:dyDescent="0.25">
      <c r="A133" t="s">
        <v>14</v>
      </c>
      <c r="B133" s="24">
        <f t="shared" ref="B133:B145" si="1">IFERROR(VLOOKUP(TRIM(A133),$D$132:$E$139,2,FALSE),0)</f>
        <v>0</v>
      </c>
      <c r="D133" t="s">
        <v>13</v>
      </c>
      <c r="E133" s="24">
        <v>50000</v>
      </c>
    </row>
    <row r="134" spans="1:6" x14ac:dyDescent="0.25">
      <c r="A134" t="s">
        <v>12</v>
      </c>
      <c r="B134" s="24">
        <f t="shared" si="1"/>
        <v>0</v>
      </c>
      <c r="D134" t="s">
        <v>2</v>
      </c>
      <c r="E134" s="24">
        <v>75000</v>
      </c>
    </row>
    <row r="135" spans="1:6" x14ac:dyDescent="0.25">
      <c r="A135" t="s">
        <v>11</v>
      </c>
      <c r="B135" s="24">
        <f t="shared" si="1"/>
        <v>80000</v>
      </c>
      <c r="D135" t="s">
        <v>11</v>
      </c>
      <c r="E135" s="24">
        <v>80000</v>
      </c>
    </row>
    <row r="136" spans="1:6" x14ac:dyDescent="0.25">
      <c r="A136" t="s">
        <v>10</v>
      </c>
      <c r="B136" s="24">
        <f t="shared" si="1"/>
        <v>45000</v>
      </c>
      <c r="D136" t="s">
        <v>10</v>
      </c>
      <c r="E136" s="24">
        <v>45000</v>
      </c>
    </row>
    <row r="137" spans="1:6" x14ac:dyDescent="0.25">
      <c r="A137" t="s">
        <v>9</v>
      </c>
      <c r="B137" s="24">
        <f t="shared" si="1"/>
        <v>0</v>
      </c>
      <c r="D137" t="s">
        <v>8</v>
      </c>
      <c r="E137" s="24">
        <v>120000</v>
      </c>
    </row>
    <row r="138" spans="1:6" x14ac:dyDescent="0.25">
      <c r="A138" t="s">
        <v>7</v>
      </c>
      <c r="B138" s="24">
        <f t="shared" si="1"/>
        <v>0</v>
      </c>
      <c r="D138" t="s">
        <v>5</v>
      </c>
      <c r="E138" s="24">
        <v>25000</v>
      </c>
    </row>
    <row r="139" spans="1:6" x14ac:dyDescent="0.25">
      <c r="A139" t="s">
        <v>6</v>
      </c>
      <c r="B139" s="24">
        <f t="shared" si="1"/>
        <v>120000</v>
      </c>
      <c r="D139" t="s">
        <v>0</v>
      </c>
      <c r="E139" s="24">
        <v>35000</v>
      </c>
    </row>
    <row r="140" spans="1:6" x14ac:dyDescent="0.25">
      <c r="A140" t="s">
        <v>5</v>
      </c>
      <c r="B140" s="24">
        <f t="shared" si="1"/>
        <v>25000</v>
      </c>
      <c r="F140" s="1"/>
    </row>
    <row r="141" spans="1:6" x14ac:dyDescent="0.25">
      <c r="A141" t="s">
        <v>4</v>
      </c>
      <c r="B141" s="24">
        <f t="shared" si="1"/>
        <v>0</v>
      </c>
      <c r="F141" s="1"/>
    </row>
    <row r="142" spans="1:6" x14ac:dyDescent="0.25">
      <c r="A142" t="s">
        <v>3</v>
      </c>
      <c r="B142" s="24">
        <f t="shared" si="1"/>
        <v>100000</v>
      </c>
      <c r="F142" s="1"/>
    </row>
    <row r="143" spans="1:6" x14ac:dyDescent="0.25">
      <c r="A143" t="s">
        <v>2</v>
      </c>
      <c r="B143" s="24">
        <f t="shared" si="1"/>
        <v>75000</v>
      </c>
      <c r="F143" s="1"/>
    </row>
    <row r="144" spans="1:6" x14ac:dyDescent="0.25">
      <c r="A144" t="s">
        <v>1</v>
      </c>
      <c r="B144" s="24">
        <f t="shared" si="1"/>
        <v>0</v>
      </c>
      <c r="F144" s="1"/>
    </row>
    <row r="145" spans="1:6" x14ac:dyDescent="0.25">
      <c r="A145" t="s">
        <v>0</v>
      </c>
      <c r="B145" s="24">
        <f t="shared" si="1"/>
        <v>35000</v>
      </c>
      <c r="F145" s="1"/>
    </row>
    <row r="146" spans="1:6" x14ac:dyDescent="0.25">
      <c r="F146" s="1"/>
    </row>
    <row r="147" spans="1:6" x14ac:dyDescent="0.25">
      <c r="A147" t="s">
        <v>80</v>
      </c>
      <c r="D147" s="18" t="b">
        <v>1</v>
      </c>
      <c r="F147" s="1"/>
    </row>
    <row r="148" spans="1:6" x14ac:dyDescent="0.25">
      <c r="A148" t="s">
        <v>81</v>
      </c>
      <c r="D148" s="18" t="b">
        <v>1</v>
      </c>
      <c r="F148" s="1"/>
    </row>
    <row r="149" spans="1:6" x14ac:dyDescent="0.25">
      <c r="A149" t="s">
        <v>82</v>
      </c>
      <c r="D149" s="18" t="b">
        <v>1</v>
      </c>
    </row>
  </sheetData>
  <conditionalFormatting sqref="B52:B59">
    <cfRule type="duplicateValues" dxfId="1" priority="2"/>
  </conditionalFormatting>
  <conditionalFormatting sqref="A24:B31">
    <cfRule type="expression" dxfId="0" priority="1">
      <formula>$A24="Produkt D"</formula>
    </cfRule>
  </conditionalFormatting>
  <dataValidations count="2">
    <dataValidation type="list" allowBlank="1" showInputMessage="1" showErrorMessage="1" sqref="F103" xr:uid="{8DDA4265-4F1C-4CFA-AA84-3D5D3BD2CE16}">
      <formula1>$I$103:$I$106</formula1>
    </dataValidation>
    <dataValidation type="whole" allowBlank="1" showInputMessage="1" showErrorMessage="1" sqref="C125" xr:uid="{2B757B6F-C8A5-4DD9-9D02-0BAAD64B92DA}">
      <formula1>1</formula1>
      <formula2>20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161925</xdr:rowOff>
                  </from>
                  <to>
                    <xdr:col>4</xdr:col>
                    <xdr:colOff>752475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161925</xdr:rowOff>
                  </from>
                  <to>
                    <xdr:col>4</xdr:col>
                    <xdr:colOff>752475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4</xdr:col>
                    <xdr:colOff>742950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171450</xdr:rowOff>
                  </from>
                  <to>
                    <xdr:col>4</xdr:col>
                    <xdr:colOff>742950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161925</xdr:rowOff>
                  </from>
                  <to>
                    <xdr:col>4</xdr:col>
                    <xdr:colOff>752475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161925</xdr:rowOff>
                  </from>
                  <to>
                    <xdr:col>4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4</xdr:col>
                    <xdr:colOff>752475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152400</xdr:rowOff>
                  </from>
                  <to>
                    <xdr:col>4</xdr:col>
                    <xdr:colOff>752475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4</xdr:col>
                    <xdr:colOff>752475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93</xdr:row>
                    <xdr:rowOff>152400</xdr:rowOff>
                  </from>
                  <to>
                    <xdr:col>6</xdr:col>
                    <xdr:colOff>752475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94</xdr:row>
                    <xdr:rowOff>152400</xdr:rowOff>
                  </from>
                  <to>
                    <xdr:col>6</xdr:col>
                    <xdr:colOff>752475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95</xdr:row>
                    <xdr:rowOff>152400</xdr:rowOff>
                  </from>
                  <to>
                    <xdr:col>6</xdr:col>
                    <xdr:colOff>752475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96</xdr:row>
                    <xdr:rowOff>152400</xdr:rowOff>
                  </from>
                  <to>
                    <xdr:col>6</xdr:col>
                    <xdr:colOff>752475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97</xdr:row>
                    <xdr:rowOff>152400</xdr:rowOff>
                  </from>
                  <to>
                    <xdr:col>6</xdr:col>
                    <xdr:colOff>752475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101</xdr:row>
                    <xdr:rowOff>152400</xdr:rowOff>
                  </from>
                  <to>
                    <xdr:col>6</xdr:col>
                    <xdr:colOff>752475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123</xdr:row>
                    <xdr:rowOff>152400</xdr:rowOff>
                  </from>
                  <to>
                    <xdr:col>3</xdr:col>
                    <xdr:colOff>752475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126</xdr:row>
                    <xdr:rowOff>0</xdr:rowOff>
                  </from>
                  <to>
                    <xdr:col>3</xdr:col>
                    <xdr:colOff>752475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145</xdr:row>
                    <xdr:rowOff>152400</xdr:rowOff>
                  </from>
                  <to>
                    <xdr:col>3</xdr:col>
                    <xdr:colOff>752475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146</xdr:row>
                    <xdr:rowOff>152400</xdr:rowOff>
                  </from>
                  <to>
                    <xdr:col>3</xdr:col>
                    <xdr:colOff>752475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147</xdr:row>
                    <xdr:rowOff>152400</xdr:rowOff>
                  </from>
                  <to>
                    <xdr:col>3</xdr:col>
                    <xdr:colOff>752475</xdr:colOff>
                    <xdr:row>149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</vt:lpstr>
      <vt:lpstr>Excel k pohovoru</vt:lpstr>
      <vt:lpstr>Excel k pohovoru řešení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Akademie Excelu</dc:creator>
  <cp:lastModifiedBy>Akademie Excelu</cp:lastModifiedBy>
  <dcterms:created xsi:type="dcterms:W3CDTF">2023-02-03T04:32:07Z</dcterms:created>
  <dcterms:modified xsi:type="dcterms:W3CDTF">2023-02-15T07:16:01Z</dcterms:modified>
</cp:coreProperties>
</file>